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2-2025\"/>
    </mc:Choice>
  </mc:AlternateContent>
  <xr:revisionPtr revIDLastSave="0" documentId="8_{305BE13B-424B-4E92-9BC5-5F2698B44F99}" xr6:coauthVersionLast="47" xr6:coauthVersionMax="47" xr10:uidLastSave="{00000000-0000-0000-0000-000000000000}"/>
  <bookViews>
    <workbookView xWindow="-120" yWindow="-120" windowWidth="20730" windowHeight="11040" firstSheet="1" activeTab="1" xr2:uid="{9557EB81-DF8F-44A7-ACBB-31A391F5E71E}"/>
  </bookViews>
  <sheets>
    <sheet name="Produção" sheetId="1" r:id="rId1"/>
    <sheet name="Desempenho" sheetId="2" r:id="rId2"/>
  </sheets>
  <definedNames>
    <definedName name="_xlnm.Print_Area" localSheetId="1">Desempenho!$B$1:$CQ$84</definedName>
    <definedName name="_xlnm.Print_Area" localSheetId="0">Produção!$BH$1:$CM$159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4" i="2" l="1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/>
  <c r="AY66" i="2"/>
  <c r="AY70" i="2"/>
  <c r="AX66" i="2"/>
  <c r="AX70" i="2"/>
  <c r="AW66" i="2"/>
  <c r="AW70" i="2"/>
  <c r="AV66" i="2"/>
  <c r="AV70" i="2"/>
  <c r="AU66" i="2"/>
  <c r="AU70" i="2"/>
  <c r="AT66" i="2"/>
  <c r="AT70" i="2"/>
  <c r="AS66" i="2"/>
  <c r="AS70" i="2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V59" i="2"/>
  <c r="AV82" i="2"/>
  <c r="AQ59" i="2"/>
  <c r="AQ82" i="2"/>
  <c r="AY59" i="2"/>
  <c r="AY82" i="2"/>
  <c r="AW59" i="2"/>
  <c r="AW82" i="2"/>
  <c r="AU59" i="2"/>
  <c r="AU82" i="2"/>
  <c r="AR59" i="2"/>
  <c r="AR82" i="2"/>
  <c r="BA59" i="2"/>
  <c r="BA82" i="2"/>
  <c r="AZ59" i="2"/>
  <c r="AZ82" i="2"/>
  <c r="AX59" i="2"/>
  <c r="AX82" i="2"/>
  <c r="AS59" i="2"/>
  <c r="AS82" i="2"/>
  <c r="CN56" i="2"/>
  <c r="CN84" i="2"/>
  <c r="CK56" i="2"/>
  <c r="CK84" i="2"/>
  <c r="CF56" i="2"/>
  <c r="CF84" i="2"/>
  <c r="CC56" i="2"/>
  <c r="CC84" i="2"/>
  <c r="BU56" i="2"/>
  <c r="BU84" i="2"/>
  <c r="BM56" i="2"/>
  <c r="BM84" i="2"/>
  <c r="CQ56" i="2"/>
  <c r="CQ84" i="2"/>
  <c r="CO56" i="2"/>
  <c r="CO84" i="2"/>
  <c r="CL56" i="2"/>
  <c r="CL84" i="2"/>
  <c r="CI56" i="2"/>
  <c r="CI84" i="2"/>
  <c r="CG56" i="2"/>
  <c r="CG84" i="2"/>
  <c r="CD56" i="2"/>
  <c r="CD84" i="2"/>
  <c r="CA56" i="2"/>
  <c r="CA84" i="2"/>
  <c r="BY56" i="2"/>
  <c r="BY84" i="2"/>
  <c r="BX56" i="2"/>
  <c r="BX84" i="2"/>
  <c r="BV56" i="2"/>
  <c r="BV84" i="2"/>
  <c r="BS56" i="2"/>
  <c r="BS84" i="2"/>
  <c r="BQ56" i="2"/>
  <c r="BQ84" i="2"/>
  <c r="BP56" i="2"/>
  <c r="BP84" i="2"/>
  <c r="BN56" i="2"/>
  <c r="BN84" i="2"/>
  <c r="BK56" i="2"/>
  <c r="BK84" i="2"/>
  <c r="BI56" i="2"/>
  <c r="BI84" i="2"/>
  <c r="BH56" i="2"/>
  <c r="BH84" i="2"/>
  <c r="BF56" i="2"/>
  <c r="BF84" i="2"/>
  <c r="CP56" i="2"/>
  <c r="CP84" i="2"/>
  <c r="CM56" i="2"/>
  <c r="CM84" i="2"/>
  <c r="CJ56" i="2"/>
  <c r="CJ84" i="2"/>
  <c r="CH56" i="2"/>
  <c r="CH84" i="2"/>
  <c r="CE56" i="2"/>
  <c r="CE84" i="2"/>
  <c r="CB56" i="2"/>
  <c r="CB84" i="2"/>
  <c r="BZ56" i="2"/>
  <c r="BZ84" i="2"/>
  <c r="BW56" i="2"/>
  <c r="BW84" i="2"/>
  <c r="BT56" i="2"/>
  <c r="BT84" i="2"/>
  <c r="BR56" i="2"/>
  <c r="BR84" i="2"/>
  <c r="BO56" i="2"/>
  <c r="BO84" i="2"/>
  <c r="BL56" i="2"/>
  <c r="BL84" i="2"/>
  <c r="BJ56" i="2"/>
  <c r="BJ84" i="2"/>
  <c r="BG56" i="2"/>
  <c r="BG84" i="2"/>
  <c r="BE56" i="2"/>
  <c r="BE84" i="2"/>
  <c r="BD56" i="2"/>
  <c r="BD84" i="2"/>
  <c r="CM53" i="2"/>
  <c r="CM83" i="2"/>
  <c r="CJ53" i="2"/>
  <c r="CJ83" i="2"/>
  <c r="CE53" i="2"/>
  <c r="CE83" i="2"/>
  <c r="CB53" i="2"/>
  <c r="CB83" i="2"/>
  <c r="BW53" i="2"/>
  <c r="BW83" i="2"/>
  <c r="BT53" i="2"/>
  <c r="BT83" i="2"/>
  <c r="BO53" i="2"/>
  <c r="BO83" i="2"/>
  <c r="BL53" i="2"/>
  <c r="BL83" i="2"/>
  <c r="BG53" i="2"/>
  <c r="BG83" i="2"/>
  <c r="CQ53" i="2"/>
  <c r="CQ83" i="2"/>
  <c r="CO53" i="2"/>
  <c r="CO83" i="2"/>
  <c r="CL53" i="2"/>
  <c r="CL83" i="2"/>
  <c r="CI53" i="2"/>
  <c r="CI83" i="2"/>
  <c r="CG53" i="2"/>
  <c r="CG83" i="2"/>
  <c r="CD53" i="2"/>
  <c r="CD83" i="2"/>
  <c r="CA53" i="2"/>
  <c r="CA83" i="2"/>
  <c r="BY53" i="2"/>
  <c r="BY83" i="2"/>
  <c r="BV53" i="2"/>
  <c r="BV83" i="2"/>
  <c r="BS53" i="2"/>
  <c r="BS83" i="2"/>
  <c r="BQ53" i="2"/>
  <c r="BQ83" i="2"/>
  <c r="BN53" i="2"/>
  <c r="BN83" i="2"/>
  <c r="BK53" i="2"/>
  <c r="BK83" i="2"/>
  <c r="BI53" i="2"/>
  <c r="BI83" i="2"/>
  <c r="BF53" i="2"/>
  <c r="BF83" i="2"/>
  <c r="CP53" i="2"/>
  <c r="CP83" i="2"/>
  <c r="CN53" i="2"/>
  <c r="CN83" i="2"/>
  <c r="CK53" i="2"/>
  <c r="CK83" i="2"/>
  <c r="CH53" i="2"/>
  <c r="CH83" i="2"/>
  <c r="CF53" i="2"/>
  <c r="CF83" i="2"/>
  <c r="CC53" i="2"/>
  <c r="CC83" i="2"/>
  <c r="BZ53" i="2"/>
  <c r="BZ83" i="2"/>
  <c r="BX53" i="2"/>
  <c r="BX83" i="2"/>
  <c r="BU53" i="2"/>
  <c r="BU83" i="2"/>
  <c r="BR53" i="2"/>
  <c r="BR83" i="2"/>
  <c r="BP53" i="2"/>
  <c r="BP83" i="2"/>
  <c r="BM53" i="2"/>
  <c r="BM83" i="2"/>
  <c r="BJ53" i="2"/>
  <c r="BJ83" i="2"/>
  <c r="BH53" i="2"/>
  <c r="BH83" i="2"/>
  <c r="BE53" i="2"/>
  <c r="BE83" i="2"/>
  <c r="BD53" i="2"/>
  <c r="BD83" i="2"/>
  <c r="CP50" i="2"/>
  <c r="CP82" i="2"/>
  <c r="CK50" i="2"/>
  <c r="CK82" i="2"/>
  <c r="CH50" i="2"/>
  <c r="CH82" i="2"/>
  <c r="CC50" i="2"/>
  <c r="CC82" i="2"/>
  <c r="BZ50" i="2"/>
  <c r="BZ82" i="2"/>
  <c r="BU50" i="2"/>
  <c r="BU82" i="2"/>
  <c r="BR50" i="2"/>
  <c r="BR82" i="2"/>
  <c r="BM50" i="2"/>
  <c r="BM82" i="2"/>
  <c r="BJ50" i="2"/>
  <c r="BJ82" i="2"/>
  <c r="BD50" i="2"/>
  <c r="BD82" i="2"/>
  <c r="CO50" i="2"/>
  <c r="CO82" i="2"/>
  <c r="CM50" i="2"/>
  <c r="CM82" i="2"/>
  <c r="CJ50" i="2"/>
  <c r="CJ82" i="2"/>
  <c r="CG50" i="2"/>
  <c r="CG82" i="2"/>
  <c r="CE50" i="2"/>
  <c r="CE82" i="2"/>
  <c r="CB50" i="2"/>
  <c r="CB82" i="2"/>
  <c r="BY50" i="2"/>
  <c r="BY82" i="2"/>
  <c r="BW50" i="2"/>
  <c r="BW82" i="2"/>
  <c r="BT50" i="2"/>
  <c r="BT82" i="2"/>
  <c r="BQ50" i="2"/>
  <c r="BQ82" i="2"/>
  <c r="BO50" i="2"/>
  <c r="BO82" i="2"/>
  <c r="BL50" i="2"/>
  <c r="BL82" i="2"/>
  <c r="BI50" i="2"/>
  <c r="BI82" i="2"/>
  <c r="BG50" i="2"/>
  <c r="BG82" i="2"/>
  <c r="CQ50" i="2"/>
  <c r="CQ82" i="2"/>
  <c r="CN50" i="2"/>
  <c r="CN82" i="2"/>
  <c r="CL50" i="2"/>
  <c r="CL82" i="2"/>
  <c r="CI50" i="2"/>
  <c r="CI82" i="2"/>
  <c r="CF50" i="2"/>
  <c r="CF82" i="2"/>
  <c r="CD50" i="2"/>
  <c r="CD82" i="2"/>
  <c r="CA50" i="2"/>
  <c r="CA82" i="2"/>
  <c r="BX50" i="2"/>
  <c r="BX82" i="2"/>
  <c r="BV50" i="2"/>
  <c r="BV82" i="2"/>
  <c r="BS50" i="2"/>
  <c r="BS82" i="2"/>
  <c r="BP50" i="2"/>
  <c r="BP82" i="2"/>
  <c r="BN50" i="2"/>
  <c r="BN82" i="2"/>
  <c r="BK50" i="2"/>
  <c r="BK82" i="2"/>
  <c r="BH50" i="2"/>
  <c r="BH82" i="2"/>
  <c r="BF50" i="2"/>
  <c r="BF82" i="2"/>
  <c r="BE50" i="2"/>
  <c r="BE82" i="2"/>
  <c r="CQ49" i="2"/>
  <c r="CN49" i="2"/>
  <c r="CK49" i="2"/>
  <c r="CK47" i="2"/>
  <c r="CK81" i="2"/>
  <c r="CI49" i="2"/>
  <c r="CF49" i="2"/>
  <c r="CF47" i="2"/>
  <c r="CF81" i="2"/>
  <c r="CC49" i="2"/>
  <c r="CC47" i="2"/>
  <c r="CC81" i="2"/>
  <c r="CA49" i="2"/>
  <c r="BX49" i="2"/>
  <c r="BU49" i="2"/>
  <c r="BU47" i="2"/>
  <c r="BU81" i="2"/>
  <c r="BS49" i="2"/>
  <c r="BP49" i="2"/>
  <c r="BP47" i="2"/>
  <c r="BP81" i="2"/>
  <c r="BM49" i="2"/>
  <c r="BM47" i="2"/>
  <c r="BM81" i="2"/>
  <c r="BK49" i="2"/>
  <c r="BH49" i="2"/>
  <c r="BH47" i="2"/>
  <c r="BE49" i="2"/>
  <c r="BE47" i="2"/>
  <c r="BE81" i="2"/>
  <c r="BA49" i="2"/>
  <c r="AU47" i="2"/>
  <c r="AU81" i="2"/>
  <c r="CP49" i="2"/>
  <c r="CP47" i="2"/>
  <c r="CP81" i="2"/>
  <c r="CO49" i="2"/>
  <c r="CO47" i="2"/>
  <c r="CO81" i="2"/>
  <c r="CN47" i="2"/>
  <c r="CN81" i="2"/>
  <c r="CM49" i="2"/>
  <c r="CM47" i="2"/>
  <c r="CM81" i="2"/>
  <c r="CJ49" i="2"/>
  <c r="CJ47" i="2"/>
  <c r="CJ81" i="2"/>
  <c r="CH49" i="2"/>
  <c r="CH47" i="2"/>
  <c r="CH81" i="2"/>
  <c r="CG49" i="2"/>
  <c r="CG47" i="2"/>
  <c r="CG81" i="2"/>
  <c r="CE49" i="2"/>
  <c r="CE47" i="2"/>
  <c r="CE81" i="2"/>
  <c r="CB49" i="2"/>
  <c r="CB47" i="2"/>
  <c r="CB81" i="2"/>
  <c r="BZ49" i="2"/>
  <c r="BZ47" i="2"/>
  <c r="BZ81" i="2"/>
  <c r="BY49" i="2"/>
  <c r="BY47" i="2"/>
  <c r="BY81" i="2"/>
  <c r="BX47" i="2"/>
  <c r="BX81" i="2"/>
  <c r="BW49" i="2"/>
  <c r="BW47" i="2"/>
  <c r="BW81" i="2"/>
  <c r="BT49" i="2"/>
  <c r="BT47" i="2"/>
  <c r="BT81" i="2"/>
  <c r="BS47" i="2"/>
  <c r="BS81" i="2"/>
  <c r="BR49" i="2"/>
  <c r="BR47" i="2"/>
  <c r="BR81" i="2"/>
  <c r="BQ49" i="2"/>
  <c r="BO49" i="2"/>
  <c r="BO47" i="2"/>
  <c r="BO81" i="2"/>
  <c r="BL49" i="2"/>
  <c r="BL47" i="2"/>
  <c r="BL81" i="2"/>
  <c r="BJ49" i="2"/>
  <c r="BJ47" i="2"/>
  <c r="BJ81" i="2"/>
  <c r="BI49" i="2"/>
  <c r="BH81" i="2"/>
  <c r="BG49" i="2"/>
  <c r="BG47" i="2"/>
  <c r="BG81" i="2"/>
  <c r="BD49" i="2"/>
  <c r="BD47" i="2"/>
  <c r="BD81" i="2"/>
  <c r="AZ49" i="2"/>
  <c r="AZ47" i="2"/>
  <c r="AZ81" i="2"/>
  <c r="AX47" i="2"/>
  <c r="AX81" i="2"/>
  <c r="AV47" i="2"/>
  <c r="AV81" i="2"/>
  <c r="BQ47" i="2"/>
  <c r="BQ81" i="2"/>
  <c r="BI47" i="2"/>
  <c r="BI81" i="2"/>
  <c r="AY47" i="2"/>
  <c r="AY81" i="2"/>
  <c r="AW47" i="2"/>
  <c r="AW81" i="2"/>
  <c r="AT47" i="2"/>
  <c r="AT81" i="2"/>
  <c r="AR47" i="2"/>
  <c r="AR81" i="2"/>
  <c r="AQ47" i="2"/>
  <c r="AQ81" i="2"/>
  <c r="BE46" i="2"/>
  <c r="BD46" i="2"/>
  <c r="AQ46" i="2"/>
  <c r="AR46" i="2" s="1"/>
  <c r="AS46" i="2" s="1"/>
  <c r="AT46" i="2" s="1"/>
  <c r="CP44" i="2"/>
  <c r="CP80" i="2"/>
  <c r="CM44" i="2"/>
  <c r="CM80" i="2"/>
  <c r="CK44" i="2"/>
  <c r="CK80" i="2"/>
  <c r="CJ44" i="2"/>
  <c r="CJ80" i="2"/>
  <c r="CH44" i="2"/>
  <c r="CH80" i="2"/>
  <c r="CB44" i="2"/>
  <c r="CB80" i="2"/>
  <c r="BY44" i="2"/>
  <c r="BY80" i="2"/>
  <c r="BT44" i="2"/>
  <c r="BT80" i="2"/>
  <c r="BQ44" i="2"/>
  <c r="BQ80" i="2"/>
  <c r="BL44" i="2"/>
  <c r="BL80" i="2"/>
  <c r="BG44" i="2"/>
  <c r="BG80" i="2"/>
  <c r="BD45" i="2"/>
  <c r="BD44" i="2"/>
  <c r="BD80" i="2"/>
  <c r="BE45" i="2"/>
  <c r="BE44" i="2"/>
  <c r="BE80" i="2"/>
  <c r="CQ44" i="2"/>
  <c r="CQ80" i="2"/>
  <c r="CO44" i="2"/>
  <c r="CO80" i="2"/>
  <c r="CN44" i="2"/>
  <c r="CN80" i="2"/>
  <c r="CL44" i="2"/>
  <c r="CL80" i="2"/>
  <c r="CI44" i="2"/>
  <c r="CI80" i="2"/>
  <c r="CG44" i="2"/>
  <c r="CG80" i="2"/>
  <c r="CF44" i="2"/>
  <c r="CF80" i="2"/>
  <c r="CE44" i="2"/>
  <c r="CE80" i="2"/>
  <c r="CD44" i="2"/>
  <c r="CD80" i="2"/>
  <c r="CC44" i="2"/>
  <c r="CC80" i="2"/>
  <c r="CA44" i="2"/>
  <c r="CA80" i="2"/>
  <c r="BZ44" i="2"/>
  <c r="BZ80" i="2"/>
  <c r="BX44" i="2"/>
  <c r="BX80" i="2"/>
  <c r="BW44" i="2"/>
  <c r="BW80" i="2"/>
  <c r="BV44" i="2"/>
  <c r="BV80" i="2"/>
  <c r="BU44" i="2"/>
  <c r="BU80" i="2"/>
  <c r="BS44" i="2"/>
  <c r="BS80" i="2"/>
  <c r="BR44" i="2"/>
  <c r="BR80" i="2"/>
  <c r="BP44" i="2"/>
  <c r="BP80" i="2"/>
  <c r="BO44" i="2"/>
  <c r="BO80" i="2"/>
  <c r="BN44" i="2"/>
  <c r="BN80" i="2"/>
  <c r="BM44" i="2"/>
  <c r="BM80" i="2"/>
  <c r="BK44" i="2"/>
  <c r="BK80" i="2"/>
  <c r="BJ44" i="2"/>
  <c r="BJ80" i="2"/>
  <c r="BI44" i="2"/>
  <c r="BI80" i="2"/>
  <c r="BH44" i="2"/>
  <c r="BH80" i="2"/>
  <c r="BF44" i="2"/>
  <c r="BF80" i="2"/>
  <c r="BA44" i="2"/>
  <c r="BA80" i="2"/>
  <c r="AZ44" i="2"/>
  <c r="AZ80" i="2"/>
  <c r="AQ44" i="2"/>
  <c r="AQ80" i="2"/>
  <c r="AW41" i="2"/>
  <c r="AW79" i="2"/>
  <c r="AY41" i="2"/>
  <c r="AY79" i="2"/>
  <c r="AX41" i="2"/>
  <c r="AX79" i="2"/>
  <c r="AV41" i="2"/>
  <c r="AV79" i="2"/>
  <c r="AT41" i="2"/>
  <c r="AT79" i="2"/>
  <c r="AS41" i="2"/>
  <c r="AS79" i="2"/>
  <c r="AQ41" i="2"/>
  <c r="AQ79" i="2"/>
  <c r="AU41" i="2"/>
  <c r="AU79" i="2"/>
  <c r="BA40" i="2"/>
  <c r="BA38" i="2"/>
  <c r="BA78" i="2"/>
  <c r="AY40" i="2"/>
  <c r="AX40" i="2"/>
  <c r="AX38" i="2"/>
  <c r="AX78" i="2"/>
  <c r="AW40" i="2"/>
  <c r="AV40" i="2"/>
  <c r="AU40" i="2"/>
  <c r="AT40" i="2"/>
  <c r="AS40" i="2"/>
  <c r="AS38" i="2"/>
  <c r="AS78" i="2"/>
  <c r="AR40" i="2"/>
  <c r="AR38" i="2"/>
  <c r="AR78" i="2"/>
  <c r="AQ40" i="2"/>
  <c r="AY38" i="2"/>
  <c r="AY78" i="2"/>
  <c r="AV38" i="2"/>
  <c r="AV78" i="2"/>
  <c r="AU38" i="2"/>
  <c r="AU78" i="2"/>
  <c r="AQ38" i="2"/>
  <c r="AQ78" i="2"/>
  <c r="AZ38" i="2"/>
  <c r="AZ78" i="2"/>
  <c r="AW38" i="2"/>
  <c r="AW78" i="2"/>
  <c r="AT38" i="2"/>
  <c r="AT78" i="2"/>
  <c r="BZ37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Z35" i="2"/>
  <c r="BZ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BM32" i="2"/>
  <c r="BM78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L29" i="2"/>
  <c r="CL77" i="2"/>
  <c r="CD29" i="2"/>
  <c r="CD77" i="2"/>
  <c r="BV29" i="2"/>
  <c r="BV77" i="2"/>
  <c r="BT29" i="2"/>
  <c r="BT77" i="2"/>
  <c r="BE31" i="2"/>
  <c r="BE29" i="2"/>
  <c r="BD31" i="2"/>
  <c r="BD29" i="2"/>
  <c r="BD77" i="2"/>
  <c r="CO29" i="2"/>
  <c r="CO77" i="2"/>
  <c r="CN29" i="2"/>
  <c r="CN77" i="2"/>
  <c r="CM29" i="2"/>
  <c r="CM77" i="2"/>
  <c r="CG29" i="2"/>
  <c r="CG77" i="2"/>
  <c r="CF29" i="2"/>
  <c r="CF77" i="2"/>
  <c r="CE29" i="2"/>
  <c r="CE77" i="2"/>
  <c r="BY29" i="2"/>
  <c r="BY77" i="2"/>
  <c r="BX29" i="2"/>
  <c r="BX77" i="2"/>
  <c r="BW29" i="2"/>
  <c r="BW77" i="2"/>
  <c r="BP29" i="2"/>
  <c r="BP77" i="2"/>
  <c r="BO29" i="2"/>
  <c r="BO77" i="2"/>
  <c r="BH29" i="2"/>
  <c r="BH77" i="2"/>
  <c r="BG29" i="2"/>
  <c r="BG77" i="2"/>
  <c r="CQ29" i="2"/>
  <c r="CQ77" i="2"/>
  <c r="CP29" i="2"/>
  <c r="CP77" i="2"/>
  <c r="CK29" i="2"/>
  <c r="CK77" i="2"/>
  <c r="CJ29" i="2"/>
  <c r="CJ77" i="2"/>
  <c r="CI29" i="2"/>
  <c r="CI77" i="2"/>
  <c r="CH29" i="2"/>
  <c r="CH77" i="2"/>
  <c r="CC29" i="2"/>
  <c r="CC77" i="2"/>
  <c r="CB29" i="2"/>
  <c r="CB77" i="2"/>
  <c r="CA29" i="2"/>
  <c r="CA77" i="2"/>
  <c r="BZ29" i="2"/>
  <c r="BZ77" i="2"/>
  <c r="BU29" i="2"/>
  <c r="BU77" i="2"/>
  <c r="BS29" i="2"/>
  <c r="BS77" i="2"/>
  <c r="BR29" i="2"/>
  <c r="BR77" i="2"/>
  <c r="BQ29" i="2"/>
  <c r="BQ77" i="2"/>
  <c r="BN29" i="2"/>
  <c r="BN77" i="2"/>
  <c r="BM29" i="2"/>
  <c r="BM77" i="2"/>
  <c r="BL29" i="2"/>
  <c r="BL77" i="2"/>
  <c r="BK29" i="2"/>
  <c r="BK77" i="2"/>
  <c r="BJ29" i="2"/>
  <c r="BJ77" i="2"/>
  <c r="BI29" i="2"/>
  <c r="BI77" i="2"/>
  <c r="BF29" i="2"/>
  <c r="BF77" i="2"/>
  <c r="BE77" i="2"/>
  <c r="AW26" i="2"/>
  <c r="AY26" i="2"/>
  <c r="AX26" i="2"/>
  <c r="AT26" i="2"/>
  <c r="AQ26" i="2"/>
  <c r="BA26" i="2"/>
  <c r="AZ26" i="2"/>
  <c r="AV26" i="2"/>
  <c r="AU26" i="2"/>
  <c r="AS26" i="2"/>
  <c r="BE25" i="2"/>
  <c r="BE66" i="2"/>
  <c r="BE70" i="2"/>
  <c r="BD25" i="2"/>
  <c r="BD66" i="2"/>
  <c r="BD70" i="2"/>
  <c r="BA25" i="2"/>
  <c r="AZ25" i="2"/>
  <c r="BE24" i="2"/>
  <c r="AT22" i="2"/>
  <c r="AT76" i="2"/>
  <c r="CM22" i="2"/>
  <c r="CM76" i="2"/>
  <c r="CE22" i="2"/>
  <c r="CE76" i="2"/>
  <c r="BW22" i="2"/>
  <c r="BW76" i="2"/>
  <c r="BQ22" i="2"/>
  <c r="BQ76" i="2"/>
  <c r="BL22" i="2"/>
  <c r="BL76" i="2"/>
  <c r="BI22" i="2"/>
  <c r="BI76" i="2"/>
  <c r="AY22" i="2"/>
  <c r="AY76" i="2"/>
  <c r="AR22" i="2"/>
  <c r="AR76" i="2"/>
  <c r="AQ22" i="2"/>
  <c r="AQ76" i="2"/>
  <c r="CQ22" i="2"/>
  <c r="CQ76" i="2"/>
  <c r="CP22" i="2"/>
  <c r="CP76" i="2"/>
  <c r="CO22" i="2"/>
  <c r="CO76" i="2"/>
  <c r="CN22" i="2"/>
  <c r="CN76" i="2"/>
  <c r="CL22" i="2"/>
  <c r="CL76" i="2"/>
  <c r="CK22" i="2"/>
  <c r="CK76" i="2"/>
  <c r="CJ22" i="2"/>
  <c r="CJ76" i="2"/>
  <c r="CI22" i="2"/>
  <c r="CI76" i="2"/>
  <c r="CH22" i="2"/>
  <c r="CH76" i="2"/>
  <c r="CG22" i="2"/>
  <c r="CG76" i="2"/>
  <c r="CF22" i="2"/>
  <c r="CF76" i="2"/>
  <c r="CD22" i="2"/>
  <c r="CD76" i="2"/>
  <c r="CC22" i="2"/>
  <c r="CC76" i="2"/>
  <c r="CB22" i="2"/>
  <c r="CB76" i="2"/>
  <c r="CA22" i="2"/>
  <c r="CA76" i="2"/>
  <c r="BZ22" i="2"/>
  <c r="BZ76" i="2"/>
  <c r="BY22" i="2"/>
  <c r="BY76" i="2"/>
  <c r="BX22" i="2"/>
  <c r="BX76" i="2"/>
  <c r="BV22" i="2"/>
  <c r="BV76" i="2"/>
  <c r="BU22" i="2"/>
  <c r="BU76" i="2"/>
  <c r="BT22" i="2"/>
  <c r="BT76" i="2"/>
  <c r="BS22" i="2"/>
  <c r="BS76" i="2"/>
  <c r="BR22" i="2"/>
  <c r="BR76" i="2"/>
  <c r="BP22" i="2"/>
  <c r="BP76" i="2"/>
  <c r="BO22" i="2"/>
  <c r="BO76" i="2"/>
  <c r="BM22" i="2"/>
  <c r="BM76" i="2"/>
  <c r="BJ22" i="2"/>
  <c r="BJ76" i="2"/>
  <c r="BH22" i="2"/>
  <c r="BH76" i="2"/>
  <c r="BG22" i="2"/>
  <c r="BG76" i="2"/>
  <c r="BD22" i="2"/>
  <c r="BD76" i="2"/>
  <c r="AZ22" i="2"/>
  <c r="AZ76" i="2"/>
  <c r="AX22" i="2"/>
  <c r="AX76" i="2"/>
  <c r="AW22" i="2"/>
  <c r="AW76" i="2"/>
  <c r="AV22" i="2"/>
  <c r="AV76" i="2"/>
  <c r="AU22" i="2"/>
  <c r="AU76" i="2"/>
  <c r="AS22" i="2"/>
  <c r="AS76" i="2"/>
  <c r="BC21" i="2"/>
  <c r="BC25" i="2"/>
  <c r="BC70" i="2"/>
  <c r="AQ21" i="2"/>
  <c r="AR21" i="2"/>
  <c r="AS21" i="2"/>
  <c r="AT21" i="2"/>
  <c r="AU21" i="2"/>
  <c r="AV21" i="2"/>
  <c r="AW21" i="2"/>
  <c r="AX21" i="2"/>
  <c r="AY21" i="2"/>
  <c r="AP21" i="2"/>
  <c r="AP25" i="2"/>
  <c r="AP70" i="2"/>
  <c r="CP18" i="2"/>
  <c r="CP75" i="2"/>
  <c r="CK18" i="2"/>
  <c r="CK75" i="2"/>
  <c r="CH18" i="2"/>
  <c r="CH75" i="2"/>
  <c r="BZ18" i="2"/>
  <c r="BZ75" i="2"/>
  <c r="BU18" i="2"/>
  <c r="BU75" i="2"/>
  <c r="BM18" i="2"/>
  <c r="BM75" i="2"/>
  <c r="BL18" i="2"/>
  <c r="BL75" i="2"/>
  <c r="BE20" i="2"/>
  <c r="BD20" i="2"/>
  <c r="BD18" i="2"/>
  <c r="BD75" i="2"/>
  <c r="AT18" i="2"/>
  <c r="AT75" i="2"/>
  <c r="AS18" i="2"/>
  <c r="AS75" i="2"/>
  <c r="CO18" i="2"/>
  <c r="CO75" i="2"/>
  <c r="CM18" i="2"/>
  <c r="CM75" i="2"/>
  <c r="CL18" i="2"/>
  <c r="CL75" i="2"/>
  <c r="CG18" i="2"/>
  <c r="CG75" i="2"/>
  <c r="CE18" i="2"/>
  <c r="CE75" i="2"/>
  <c r="BY18" i="2"/>
  <c r="BY75" i="2"/>
  <c r="BW18" i="2"/>
  <c r="BW75" i="2"/>
  <c r="BV18" i="2"/>
  <c r="BV75" i="2"/>
  <c r="BQ18" i="2"/>
  <c r="BQ75" i="2"/>
  <c r="BN18" i="2"/>
  <c r="BN75" i="2"/>
  <c r="BI18" i="2"/>
  <c r="BI75" i="2"/>
  <c r="BF18" i="2"/>
  <c r="BF75" i="2"/>
  <c r="BE19" i="2"/>
  <c r="AX18" i="2"/>
  <c r="AX75" i="2"/>
  <c r="AU18" i="2"/>
  <c r="AU75" i="2"/>
  <c r="AR18" i="2"/>
  <c r="AR75" i="2"/>
  <c r="CQ18" i="2"/>
  <c r="CQ75" i="2"/>
  <c r="CN18" i="2"/>
  <c r="CN75" i="2"/>
  <c r="CI18" i="2"/>
  <c r="CI75" i="2"/>
  <c r="CF18" i="2"/>
  <c r="CF75" i="2"/>
  <c r="CD18" i="2"/>
  <c r="CD75" i="2"/>
  <c r="CC18" i="2"/>
  <c r="CC75" i="2"/>
  <c r="CA18" i="2"/>
  <c r="CA75" i="2"/>
  <c r="BX18" i="2"/>
  <c r="BX75" i="2"/>
  <c r="BS18" i="2"/>
  <c r="BS75" i="2"/>
  <c r="BR18" i="2"/>
  <c r="BR75" i="2"/>
  <c r="BP18" i="2"/>
  <c r="BP75" i="2"/>
  <c r="BO18" i="2"/>
  <c r="BO75" i="2"/>
  <c r="BK18" i="2"/>
  <c r="BK75" i="2"/>
  <c r="BJ18" i="2"/>
  <c r="BJ75" i="2"/>
  <c r="BH18" i="2"/>
  <c r="BH75" i="2"/>
  <c r="BG18" i="2"/>
  <c r="BG75" i="2"/>
  <c r="BE18" i="2"/>
  <c r="BE75" i="2"/>
  <c r="BA18" i="2"/>
  <c r="BA75" i="2"/>
  <c r="AZ18" i="2"/>
  <c r="AZ75" i="2"/>
  <c r="AW18" i="2"/>
  <c r="AW75" i="2"/>
  <c r="AV18" i="2"/>
  <c r="AV75" i="2"/>
  <c r="AQ18" i="2"/>
  <c r="AQ75" i="2"/>
  <c r="CO15" i="2"/>
  <c r="CO74" i="2"/>
  <c r="CL15" i="2"/>
  <c r="CL74" i="2"/>
  <c r="CJ15" i="2"/>
  <c r="CJ74" i="2"/>
  <c r="CG15" i="2"/>
  <c r="CG74" i="2"/>
  <c r="CD15" i="2"/>
  <c r="CD74" i="2"/>
  <c r="CB15" i="2"/>
  <c r="CB74" i="2"/>
  <c r="BY15" i="2"/>
  <c r="BY74" i="2"/>
  <c r="BV15" i="2"/>
  <c r="BV74" i="2"/>
  <c r="BT15" i="2"/>
  <c r="BT74" i="2"/>
  <c r="BQ15" i="2"/>
  <c r="BQ74" i="2"/>
  <c r="BO15" i="2"/>
  <c r="BO74" i="2"/>
  <c r="BN15" i="2"/>
  <c r="BN74" i="2"/>
  <c r="BL15" i="2"/>
  <c r="BL74" i="2"/>
  <c r="BI15" i="2"/>
  <c r="BI74" i="2"/>
  <c r="BF15" i="2"/>
  <c r="BF74" i="2"/>
  <c r="BE17" i="2"/>
  <c r="BD17" i="2"/>
  <c r="BD15" i="2"/>
  <c r="BD74" i="2"/>
  <c r="CN15" i="2"/>
  <c r="CN74" i="2"/>
  <c r="CK15" i="2"/>
  <c r="CK74" i="2"/>
  <c r="CE15" i="2"/>
  <c r="CE74" i="2"/>
  <c r="CC15" i="2"/>
  <c r="CC74" i="2"/>
  <c r="BZ15" i="2"/>
  <c r="BZ74" i="2"/>
  <c r="BX15" i="2"/>
  <c r="BX74" i="2"/>
  <c r="BR15" i="2"/>
  <c r="BR74" i="2"/>
  <c r="BM15" i="2"/>
  <c r="BM74" i="2"/>
  <c r="BJ15" i="2"/>
  <c r="BJ74" i="2"/>
  <c r="BE16" i="2"/>
  <c r="BE15" i="2"/>
  <c r="BE74" i="2"/>
  <c r="AW15" i="2"/>
  <c r="AW74" i="2"/>
  <c r="AT15" i="2"/>
  <c r="AT74" i="2"/>
  <c r="AR15" i="2"/>
  <c r="AR74" i="2"/>
  <c r="CQ15" i="2"/>
  <c r="CQ74" i="2"/>
  <c r="CP15" i="2"/>
  <c r="CP74" i="2"/>
  <c r="CM15" i="2"/>
  <c r="CM74" i="2"/>
  <c r="CI15" i="2"/>
  <c r="CI74" i="2"/>
  <c r="CH15" i="2"/>
  <c r="CH74" i="2"/>
  <c r="CF15" i="2"/>
  <c r="CF74" i="2"/>
  <c r="CA15" i="2"/>
  <c r="CA74" i="2"/>
  <c r="BW15" i="2"/>
  <c r="BW74" i="2"/>
  <c r="BU15" i="2"/>
  <c r="BU74" i="2"/>
  <c r="BS15" i="2"/>
  <c r="BS74" i="2"/>
  <c r="BP15" i="2"/>
  <c r="BP74" i="2"/>
  <c r="BK15" i="2"/>
  <c r="BK74" i="2"/>
  <c r="BH15" i="2"/>
  <c r="BH74" i="2"/>
  <c r="BG15" i="2"/>
  <c r="BG74" i="2"/>
  <c r="BA15" i="2"/>
  <c r="BA74" i="2"/>
  <c r="AZ15" i="2"/>
  <c r="AZ74" i="2"/>
  <c r="AY15" i="2"/>
  <c r="AY74" i="2"/>
  <c r="AX15" i="2"/>
  <c r="AX74" i="2"/>
  <c r="AV15" i="2"/>
  <c r="AV74" i="2"/>
  <c r="AU15" i="2"/>
  <c r="AU74" i="2"/>
  <c r="AS15" i="2"/>
  <c r="AS74" i="2"/>
  <c r="AQ15" i="2"/>
  <c r="AQ74" i="2"/>
  <c r="BE10" i="2"/>
  <c r="CO9" i="2"/>
  <c r="CO8" i="2"/>
  <c r="CO14" i="2"/>
  <c r="CM9" i="2"/>
  <c r="CK9" i="2"/>
  <c r="CK8" i="2"/>
  <c r="CK72" i="2"/>
  <c r="CJ9" i="2"/>
  <c r="CJ8" i="2"/>
  <c r="CG9" i="2"/>
  <c r="CG8" i="2"/>
  <c r="CE9" i="2"/>
  <c r="CC9" i="2"/>
  <c r="CB9" i="2"/>
  <c r="CB8" i="2"/>
  <c r="BY9" i="2"/>
  <c r="BY8" i="2"/>
  <c r="BY72" i="2"/>
  <c r="BW9" i="2"/>
  <c r="BU9" i="2"/>
  <c r="BU8" i="2"/>
  <c r="BU72" i="2"/>
  <c r="BT9" i="2"/>
  <c r="BT8" i="2"/>
  <c r="BT72" i="2"/>
  <c r="BQ9" i="2"/>
  <c r="BQ8" i="2"/>
  <c r="BO9" i="2"/>
  <c r="BO8" i="2"/>
  <c r="BO72" i="2"/>
  <c r="BM9" i="2"/>
  <c r="BL9" i="2"/>
  <c r="BL8" i="2"/>
  <c r="BI9" i="2"/>
  <c r="BI8" i="2"/>
  <c r="BG9" i="2"/>
  <c r="AZ9" i="2"/>
  <c r="AZ8" i="2"/>
  <c r="AX9" i="2"/>
  <c r="AX8" i="2"/>
  <c r="AV9" i="2"/>
  <c r="AV8" i="2"/>
  <c r="AV72" i="2"/>
  <c r="AT9" i="2"/>
  <c r="AT8" i="2"/>
  <c r="AT14" i="2"/>
  <c r="AS9" i="2"/>
  <c r="AS8" i="2"/>
  <c r="CM8" i="2"/>
  <c r="CM72" i="2"/>
  <c r="CE8" i="2"/>
  <c r="CE72" i="2"/>
  <c r="CC8" i="2"/>
  <c r="CC72" i="2"/>
  <c r="BW8" i="2"/>
  <c r="BW72" i="2"/>
  <c r="BM8" i="2"/>
  <c r="BM72" i="2"/>
  <c r="BG8" i="2"/>
  <c r="BG72" i="2"/>
  <c r="BF8" i="2"/>
  <c r="BF14" i="2"/>
  <c r="CO5" i="2"/>
  <c r="CG5" i="2"/>
  <c r="BY5" i="2"/>
  <c r="BQ5" i="2"/>
  <c r="BI5" i="2"/>
  <c r="BD7" i="2"/>
  <c r="BE7" i="2"/>
  <c r="AX5" i="2"/>
  <c r="CQ5" i="2"/>
  <c r="CP9" i="2"/>
  <c r="CP8" i="2"/>
  <c r="CN9" i="2"/>
  <c r="CN8" i="2"/>
  <c r="CL9" i="2"/>
  <c r="CL8" i="2"/>
  <c r="CI5" i="2"/>
  <c r="CH9" i="2"/>
  <c r="CH8" i="2"/>
  <c r="CF9" i="2"/>
  <c r="CF8" i="2"/>
  <c r="CD9" i="2"/>
  <c r="CD8" i="2"/>
  <c r="CA5" i="2"/>
  <c r="BZ9" i="2"/>
  <c r="BZ8" i="2"/>
  <c r="BX9" i="2"/>
  <c r="BX8" i="2"/>
  <c r="BV9" i="2"/>
  <c r="BV8" i="2"/>
  <c r="BV72" i="2"/>
  <c r="BS5" i="2"/>
  <c r="BR9" i="2"/>
  <c r="BR8" i="2"/>
  <c r="BR72" i="2"/>
  <c r="BP9" i="2"/>
  <c r="BP8" i="2"/>
  <c r="BP72" i="2"/>
  <c r="BN9" i="2"/>
  <c r="BN8" i="2"/>
  <c r="BK5" i="2"/>
  <c r="BJ9" i="2"/>
  <c r="BJ8" i="2"/>
  <c r="BH9" i="2"/>
  <c r="BH8" i="2"/>
  <c r="BA5" i="2"/>
  <c r="BA71" i="2"/>
  <c r="AY9" i="2"/>
  <c r="AY8" i="2"/>
  <c r="AY14" i="2"/>
  <c r="AW9" i="2"/>
  <c r="AW8" i="2"/>
  <c r="AU9" i="2"/>
  <c r="AU8" i="2"/>
  <c r="AS5" i="2"/>
  <c r="AR5" i="2"/>
  <c r="AQ9" i="2"/>
  <c r="AQ8" i="2"/>
  <c r="AQ14" i="2"/>
  <c r="CM5" i="2"/>
  <c r="CM71" i="2"/>
  <c r="CL5" i="2"/>
  <c r="CL71" i="2"/>
  <c r="CK5" i="2"/>
  <c r="CK71" i="2"/>
  <c r="CJ5" i="2"/>
  <c r="CJ71" i="2"/>
  <c r="CE5" i="2"/>
  <c r="CE71" i="2"/>
  <c r="CD5" i="2"/>
  <c r="CD71" i="2"/>
  <c r="CC5" i="2"/>
  <c r="CC71" i="2"/>
  <c r="CB5" i="2"/>
  <c r="CB13" i="2" s="1"/>
  <c r="CB71" i="2"/>
  <c r="BW5" i="2"/>
  <c r="BW71" i="2"/>
  <c r="BV5" i="2"/>
  <c r="BV71" i="2"/>
  <c r="BU5" i="2"/>
  <c r="BU71" i="2"/>
  <c r="BT5" i="2"/>
  <c r="BT71" i="2"/>
  <c r="BO5" i="2"/>
  <c r="BO71" i="2"/>
  <c r="BN5" i="2"/>
  <c r="BN71" i="2"/>
  <c r="BM5" i="2"/>
  <c r="BM71" i="2"/>
  <c r="BL5" i="2"/>
  <c r="BL13" i="2"/>
  <c r="BG5" i="2"/>
  <c r="BG71" i="2"/>
  <c r="BF5" i="2"/>
  <c r="BF71" i="2"/>
  <c r="AZ5" i="2"/>
  <c r="AZ13" i="2"/>
  <c r="AV5" i="2"/>
  <c r="AV71" i="2"/>
  <c r="AU5" i="2"/>
  <c r="AU71" i="2"/>
  <c r="AT5" i="2"/>
  <c r="AT13" i="2"/>
  <c r="BF4" i="2"/>
  <c r="BF66" i="2" s="1"/>
  <c r="BF70" i="2" s="1"/>
  <c r="BG4" i="2"/>
  <c r="BH4" i="2"/>
  <c r="BH66" i="2" s="1"/>
  <c r="BH70" i="2" s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BD158" i="1"/>
  <c r="BC158" i="1"/>
  <c r="BB158" i="1"/>
  <c r="BA158" i="1"/>
  <c r="AZ158" i="1"/>
  <c r="AY158" i="1"/>
  <c r="AX158" i="1"/>
  <c r="AU158" i="1"/>
  <c r="AT158" i="1"/>
  <c r="CH158" i="1"/>
  <c r="BG157" i="1"/>
  <c r="BM157" i="1"/>
  <c r="BG156" i="1"/>
  <c r="BM156" i="1" s="1"/>
  <c r="BG155" i="1"/>
  <c r="BG154" i="1"/>
  <c r="BM154" i="1" s="1"/>
  <c r="AW158" i="1"/>
  <c r="AV158" i="1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O1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51" i="1"/>
  <c r="BY148" i="1"/>
  <c r="BM148" i="1"/>
  <c r="BB148" i="1"/>
  <c r="BB151" i="1"/>
  <c r="BM147" i="1"/>
  <c r="BM151" i="1"/>
  <c r="BM146" i="1"/>
  <c r="BK146" i="1"/>
  <c r="BF146" i="1"/>
  <c r="BB146" i="1"/>
  <c r="BA146" i="1"/>
  <c r="CY144" i="1"/>
  <c r="CQ144" i="1"/>
  <c r="CI144" i="1"/>
  <c r="CA144" i="1"/>
  <c r="CA148" i="1"/>
  <c r="CA151" i="1"/>
  <c r="BS144" i="1"/>
  <c r="BS11" i="1"/>
  <c r="BO144" i="1"/>
  <c r="BG144" i="1"/>
  <c r="BF144" i="1"/>
  <c r="BA144" i="1"/>
  <c r="AY144" i="1"/>
  <c r="AX144" i="1"/>
  <c r="CW144" i="1"/>
  <c r="CO144" i="1"/>
  <c r="CG144" i="1"/>
  <c r="BY144" i="1"/>
  <c r="BQ144" i="1"/>
  <c r="BM143" i="1"/>
  <c r="AV144" i="1"/>
  <c r="CX144" i="1"/>
  <c r="CV144" i="1"/>
  <c r="CU144" i="1"/>
  <c r="CU11" i="1"/>
  <c r="CT144" i="1"/>
  <c r="CS144" i="1"/>
  <c r="CR144" i="1"/>
  <c r="CP144" i="1"/>
  <c r="CN144" i="1"/>
  <c r="CM144" i="1"/>
  <c r="CL144" i="1"/>
  <c r="CK144" i="1"/>
  <c r="CK11" i="1"/>
  <c r="CJ144" i="1"/>
  <c r="CH144" i="1"/>
  <c r="CF144" i="1"/>
  <c r="CE144" i="1"/>
  <c r="CE148" i="1"/>
  <c r="CE151" i="1"/>
  <c r="CD144" i="1"/>
  <c r="CC144" i="1"/>
  <c r="CC11" i="1"/>
  <c r="CB144" i="1"/>
  <c r="CB148" i="1"/>
  <c r="CB151" i="1"/>
  <c r="BZ144" i="1"/>
  <c r="BX144" i="1"/>
  <c r="BX148" i="1"/>
  <c r="BX151" i="1"/>
  <c r="BW144" i="1"/>
  <c r="BV144" i="1"/>
  <c r="BU144" i="1"/>
  <c r="BT144" i="1"/>
  <c r="BR144" i="1"/>
  <c r="BP144" i="1"/>
  <c r="BP148" i="1"/>
  <c r="BP151" i="1"/>
  <c r="BM142" i="1"/>
  <c r="BM144" i="1"/>
  <c r="BK142" i="1"/>
  <c r="BK144" i="1"/>
  <c r="BD144" i="1"/>
  <c r="BC144" i="1"/>
  <c r="AZ144" i="1"/>
  <c r="AZ11" i="1"/>
  <c r="AW144" i="1"/>
  <c r="AU144" i="1"/>
  <c r="AT144" i="1"/>
  <c r="BM141" i="1"/>
  <c r="BK141" i="1"/>
  <c r="BF141" i="1"/>
  <c r="BB141" i="1"/>
  <c r="BA141" i="1"/>
  <c r="CR139" i="1"/>
  <c r="CJ139" i="1"/>
  <c r="CB139" i="1"/>
  <c r="BT139" i="1"/>
  <c r="BS139" i="1"/>
  <c r="BO139" i="1"/>
  <c r="BG139" i="1"/>
  <c r="BF139" i="1"/>
  <c r="BA139" i="1"/>
  <c r="AY139" i="1"/>
  <c r="BM138" i="1"/>
  <c r="BK138" i="1"/>
  <c r="BB138" i="1"/>
  <c r="BM137" i="1"/>
  <c r="BK137" i="1"/>
  <c r="BB137" i="1"/>
  <c r="BM136" i="1"/>
  <c r="BK136" i="1"/>
  <c r="BB136" i="1"/>
  <c r="BM135" i="1"/>
  <c r="BK135" i="1"/>
  <c r="BB135" i="1"/>
  <c r="BM134" i="1"/>
  <c r="BK134" i="1"/>
  <c r="BB134" i="1"/>
  <c r="CY139" i="1"/>
  <c r="CX139" i="1"/>
  <c r="CV139" i="1"/>
  <c r="CU139" i="1"/>
  <c r="CT139" i="1"/>
  <c r="CS139" i="1"/>
  <c r="CQ139" i="1"/>
  <c r="CP139" i="1"/>
  <c r="CN139" i="1"/>
  <c r="CM139" i="1"/>
  <c r="CL139" i="1"/>
  <c r="CK139" i="1"/>
  <c r="CI139" i="1"/>
  <c r="CH139" i="1"/>
  <c r="CF139" i="1"/>
  <c r="CF148" i="1"/>
  <c r="CF151" i="1"/>
  <c r="CE139" i="1"/>
  <c r="CD139" i="1"/>
  <c r="CC139" i="1"/>
  <c r="CA139" i="1"/>
  <c r="BZ139" i="1"/>
  <c r="BX139" i="1"/>
  <c r="BW139" i="1"/>
  <c r="BV139" i="1"/>
  <c r="BU139" i="1"/>
  <c r="BR139" i="1"/>
  <c r="BQ139" i="1"/>
  <c r="BP139" i="1"/>
  <c r="BN139" i="1"/>
  <c r="BN148" i="1"/>
  <c r="BN151" i="1"/>
  <c r="BN142" i="1"/>
  <c r="BN144" i="1"/>
  <c r="BN11" i="1"/>
  <c r="BM133" i="1"/>
  <c r="BK133" i="1"/>
  <c r="BK139" i="1"/>
  <c r="BD139" i="1"/>
  <c r="BC139" i="1"/>
  <c r="BB133" i="1"/>
  <c r="BB139" i="1" s="1"/>
  <c r="AZ139" i="1"/>
  <c r="AX139" i="1"/>
  <c r="AW139" i="1"/>
  <c r="AV139" i="1"/>
  <c r="AU139" i="1"/>
  <c r="AT139" i="1"/>
  <c r="BM132" i="1"/>
  <c r="BK132" i="1"/>
  <c r="BF132" i="1"/>
  <c r="BB132" i="1"/>
  <c r="BA132" i="1"/>
  <c r="CC130" i="1"/>
  <c r="BO130" i="1"/>
  <c r="BF130" i="1"/>
  <c r="BA130" i="1"/>
  <c r="AZ130" i="1"/>
  <c r="BM129" i="1"/>
  <c r="BK129" i="1"/>
  <c r="BB129" i="1"/>
  <c r="BM128" i="1"/>
  <c r="BK128" i="1"/>
  <c r="BB128" i="1"/>
  <c r="BM127" i="1"/>
  <c r="BK127" i="1"/>
  <c r="BB127" i="1"/>
  <c r="CS130" i="1"/>
  <c r="CK130" i="1"/>
  <c r="BU130" i="1"/>
  <c r="BM126" i="1"/>
  <c r="BK126" i="1"/>
  <c r="BB126" i="1"/>
  <c r="BM125" i="1"/>
  <c r="BK125" i="1"/>
  <c r="BB125" i="1"/>
  <c r="CX130" i="1"/>
  <c r="CW130" i="1"/>
  <c r="CV130" i="1"/>
  <c r="CU130" i="1"/>
  <c r="CT130" i="1"/>
  <c r="CR130" i="1"/>
  <c r="CP130" i="1"/>
  <c r="CO130" i="1"/>
  <c r="CN130" i="1"/>
  <c r="CM130" i="1"/>
  <c r="CL130" i="1"/>
  <c r="CJ130" i="1"/>
  <c r="CH130" i="1"/>
  <c r="CG130" i="1"/>
  <c r="CF130" i="1"/>
  <c r="CE130" i="1"/>
  <c r="CD130" i="1"/>
  <c r="CB130" i="1"/>
  <c r="BZ130" i="1"/>
  <c r="BY130" i="1"/>
  <c r="BX130" i="1"/>
  <c r="BW130" i="1"/>
  <c r="BV130" i="1"/>
  <c r="BT130" i="1"/>
  <c r="BR130" i="1"/>
  <c r="BQ130" i="1"/>
  <c r="BP130" i="1"/>
  <c r="BN130" i="1"/>
  <c r="BK124" i="1"/>
  <c r="BG130" i="1"/>
  <c r="BD130" i="1"/>
  <c r="BB124" i="1"/>
  <c r="BB130" i="1"/>
  <c r="AY130" i="1"/>
  <c r="AX130" i="1"/>
  <c r="AV130" i="1"/>
  <c r="AU130" i="1"/>
  <c r="AT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X120" i="1"/>
  <c r="CR120" i="1"/>
  <c r="CM120" i="1"/>
  <c r="CK120" i="1"/>
  <c r="CC120" i="1"/>
  <c r="BG120" i="1"/>
  <c r="BM120" i="1" s="1"/>
  <c r="CY119" i="1"/>
  <c r="CM119" i="1"/>
  <c r="CL119" i="1"/>
  <c r="BG119" i="1"/>
  <c r="BM119" i="1"/>
  <c r="CU118" i="1"/>
  <c r="CR118" i="1"/>
  <c r="CM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V116" i="1"/>
  <c r="CR116" i="1"/>
  <c r="CM116" i="1"/>
  <c r="BG116" i="1"/>
  <c r="BM116" i="1" s="1"/>
  <c r="BG121" i="1"/>
  <c r="BM115" i="1"/>
  <c r="BK115" i="1"/>
  <c r="BF115" i="1"/>
  <c r="BB115" i="1"/>
  <c r="BA115" i="1"/>
  <c r="CT113" i="1"/>
  <c r="CR113" i="1"/>
  <c r="CM113" i="1"/>
  <c r="CC113" i="1"/>
  <c r="CB113" i="1"/>
  <c r="BY113" i="1"/>
  <c r="BY10" i="1"/>
  <c r="BS113" i="1"/>
  <c r="BS10" i="1"/>
  <c r="BR113" i="1"/>
  <c r="BQ113" i="1"/>
  <c r="BP113" i="1"/>
  <c r="BO113" i="1"/>
  <c r="BN113" i="1"/>
  <c r="BK113" i="1"/>
  <c r="BJ113" i="1"/>
  <c r="BI113" i="1"/>
  <c r="BI10" i="1"/>
  <c r="BF113" i="1"/>
  <c r="BA113" i="1"/>
  <c r="AZ113" i="1"/>
  <c r="AV113" i="1"/>
  <c r="AS113" i="1"/>
  <c r="CY120" i="1"/>
  <c r="CX113" i="1"/>
  <c r="CW120" i="1"/>
  <c r="CV120" i="1"/>
  <c r="CU120" i="1"/>
  <c r="CT120" i="1"/>
  <c r="CS120" i="1"/>
  <c r="CQ120" i="1"/>
  <c r="CP120" i="1"/>
  <c r="CO120" i="1"/>
  <c r="CN120" i="1"/>
  <c r="CL120" i="1"/>
  <c r="CJ120" i="1"/>
  <c r="CI120" i="1"/>
  <c r="CH120" i="1"/>
  <c r="CG120" i="1"/>
  <c r="CF120" i="1"/>
  <c r="CE120" i="1"/>
  <c r="CD120" i="1"/>
  <c r="BL112" i="1"/>
  <c r="BG112" i="1"/>
  <c r="BM112" i="1"/>
  <c r="BB112" i="1"/>
  <c r="CX119" i="1"/>
  <c r="CW119" i="1"/>
  <c r="CV119" i="1"/>
  <c r="CU119" i="1"/>
  <c r="CT119" i="1"/>
  <c r="CS119" i="1"/>
  <c r="CR119" i="1"/>
  <c r="CQ119" i="1"/>
  <c r="CP119" i="1"/>
  <c r="CO119" i="1"/>
  <c r="CN119" i="1"/>
  <c r="CK119" i="1"/>
  <c r="CJ119" i="1"/>
  <c r="CI119" i="1"/>
  <c r="CH119" i="1"/>
  <c r="CG119" i="1"/>
  <c r="CF119" i="1"/>
  <c r="CE119" i="1"/>
  <c r="CD119" i="1"/>
  <c r="CC119" i="1"/>
  <c r="BL111" i="1"/>
  <c r="BG111" i="1"/>
  <c r="BM111" i="1"/>
  <c r="BB111" i="1"/>
  <c r="CY118" i="1"/>
  <c r="CX118" i="1"/>
  <c r="CW118" i="1"/>
  <c r="CV118" i="1"/>
  <c r="CT118" i="1"/>
  <c r="CS118" i="1"/>
  <c r="CQ118" i="1"/>
  <c r="CP118" i="1"/>
  <c r="CO118" i="1"/>
  <c r="CN118" i="1"/>
  <c r="CL118" i="1"/>
  <c r="CK118" i="1"/>
  <c r="CJ118" i="1"/>
  <c r="CI118" i="1"/>
  <c r="CH118" i="1"/>
  <c r="CG118" i="1"/>
  <c r="CF118" i="1"/>
  <c r="CE118" i="1"/>
  <c r="CD118" i="1"/>
  <c r="CC118" i="1"/>
  <c r="BL110" i="1"/>
  <c r="BG110" i="1"/>
  <c r="BM110" i="1"/>
  <c r="BC113" i="1"/>
  <c r="BB110" i="1"/>
  <c r="AT113" i="1"/>
  <c r="BB109" i="1"/>
  <c r="CX116" i="1"/>
  <c r="CW116" i="1"/>
  <c r="CU113" i="1"/>
  <c r="CT116" i="1"/>
  <c r="CP116" i="1"/>
  <c r="CO116" i="1"/>
  <c r="CL116" i="1"/>
  <c r="CK116" i="1"/>
  <c r="CJ113" i="1"/>
  <c r="CJ121" i="1"/>
  <c r="CH116" i="1"/>
  <c r="CG113" i="1"/>
  <c r="CE116" i="1"/>
  <c r="CD116" i="1"/>
  <c r="CC116" i="1"/>
  <c r="CA113" i="1"/>
  <c r="BZ113" i="1"/>
  <c r="BW113" i="1"/>
  <c r="BU113" i="1"/>
  <c r="BT113" i="1"/>
  <c r="BL108" i="1"/>
  <c r="BL113" i="1"/>
  <c r="BL10" i="1"/>
  <c r="BG108" i="1"/>
  <c r="BM108" i="1" s="1"/>
  <c r="BM113" i="1" s="1"/>
  <c r="BM10" i="1" s="1"/>
  <c r="BB108" i="1"/>
  <c r="AY113" i="1"/>
  <c r="AX113" i="1"/>
  <c r="AW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T121" i="1" s="1"/>
  <c r="CS105" i="1"/>
  <c r="CR105" i="1"/>
  <c r="CQ105" i="1"/>
  <c r="CP105" i="1"/>
  <c r="CO105" i="1"/>
  <c r="CN105" i="1"/>
  <c r="CM105" i="1"/>
  <c r="CK105" i="1"/>
  <c r="CI105" i="1"/>
  <c r="CH105" i="1"/>
  <c r="CG105" i="1"/>
  <c r="CG121" i="1"/>
  <c r="CF105" i="1"/>
  <c r="CE105" i="1"/>
  <c r="CD105" i="1"/>
  <c r="CC105" i="1"/>
  <c r="CC121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/>
  <c r="BG103" i="1"/>
  <c r="BM103" i="1"/>
  <c r="BG102" i="1"/>
  <c r="BM102" i="1"/>
  <c r="CL105" i="1"/>
  <c r="BG100" i="1"/>
  <c r="BM100" i="1" s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/>
  <c r="CG95" i="1"/>
  <c r="CG97" i="1"/>
  <c r="BG95" i="1"/>
  <c r="BG94" i="1"/>
  <c r="BM94" i="1"/>
  <c r="BG92" i="1"/>
  <c r="BM92" i="1" s="1"/>
  <c r="BM91" i="1"/>
  <c r="BK91" i="1"/>
  <c r="BF91" i="1"/>
  <c r="BB91" i="1"/>
  <c r="BA91" i="1"/>
  <c r="CU66" i="1"/>
  <c r="CM66" i="1"/>
  <c r="CE66" i="1"/>
  <c r="BW66" i="1"/>
  <c r="BL89" i="1"/>
  <c r="BG89" i="1"/>
  <c r="BM89" i="1"/>
  <c r="BD66" i="1"/>
  <c r="AZ66" i="1"/>
  <c r="AT66" i="1"/>
  <c r="BM88" i="1"/>
  <c r="BL88" i="1"/>
  <c r="BK88" i="1"/>
  <c r="BJ88" i="1"/>
  <c r="BF88" i="1"/>
  <c r="BB88" i="1"/>
  <c r="BA88" i="1"/>
  <c r="CQ86" i="1"/>
  <c r="CQ65" i="1"/>
  <c r="CI86" i="1"/>
  <c r="CI65" i="1"/>
  <c r="CG86" i="1"/>
  <c r="CG65" i="1"/>
  <c r="CC86" i="1"/>
  <c r="BX86" i="1"/>
  <c r="BX65" i="1"/>
  <c r="BW86" i="1"/>
  <c r="BW65" i="1"/>
  <c r="BU86" i="1"/>
  <c r="BT86" i="1"/>
  <c r="BS86" i="1"/>
  <c r="BS65" i="1"/>
  <c r="BR86" i="1"/>
  <c r="BQ86" i="1"/>
  <c r="BP86" i="1"/>
  <c r="BP65" i="1"/>
  <c r="BO86" i="1"/>
  <c r="BO65" i="1"/>
  <c r="BN86" i="1"/>
  <c r="BN65" i="1"/>
  <c r="BK86" i="1"/>
  <c r="BK65" i="1"/>
  <c r="BJ86" i="1"/>
  <c r="BI86" i="1"/>
  <c r="BL86" i="1"/>
  <c r="BL65" i="1"/>
  <c r="BF86" i="1"/>
  <c r="BA86" i="1"/>
  <c r="AY86" i="1"/>
  <c r="AY65" i="1"/>
  <c r="AV86" i="1"/>
  <c r="AV65" i="1"/>
  <c r="AT86" i="1"/>
  <c r="AT65" i="1"/>
  <c r="BM85" i="1"/>
  <c r="BM84" i="1"/>
  <c r="BM83" i="1"/>
  <c r="CW86" i="1"/>
  <c r="CW65" i="1"/>
  <c r="CT86" i="1"/>
  <c r="CT65" i="1"/>
  <c r="CR86" i="1"/>
  <c r="CR65" i="1"/>
  <c r="CO86" i="1"/>
  <c r="CL86" i="1"/>
  <c r="CL65" i="1"/>
  <c r="CJ86" i="1"/>
  <c r="CD86" i="1"/>
  <c r="CD65" i="1"/>
  <c r="CA86" i="1"/>
  <c r="CA65" i="1"/>
  <c r="BV86" i="1"/>
  <c r="BV65" i="1"/>
  <c r="CY86" i="1"/>
  <c r="CY65" i="1"/>
  <c r="BG81" i="1"/>
  <c r="CX86" i="1"/>
  <c r="CU86" i="1"/>
  <c r="CS86" i="1"/>
  <c r="CS65" i="1"/>
  <c r="CP86" i="1"/>
  <c r="CP65" i="1"/>
  <c r="CM86" i="1"/>
  <c r="CK86" i="1"/>
  <c r="CH86" i="1"/>
  <c r="CH65" i="1"/>
  <c r="CE86" i="1"/>
  <c r="CE65" i="1"/>
  <c r="CB86" i="1"/>
  <c r="BZ86" i="1"/>
  <c r="BY86" i="1"/>
  <c r="BL80" i="1"/>
  <c r="BG80" i="1"/>
  <c r="BM80" i="1"/>
  <c r="BD86" i="1"/>
  <c r="BD65" i="1"/>
  <c r="BC86" i="1"/>
  <c r="BC65" i="1"/>
  <c r="BB65" i="1"/>
  <c r="BB80" i="1"/>
  <c r="BB86" i="1"/>
  <c r="AZ86" i="1"/>
  <c r="AZ65" i="1"/>
  <c r="AX86" i="1"/>
  <c r="AW86" i="1"/>
  <c r="AW65" i="1"/>
  <c r="AU86" i="1"/>
  <c r="AU65" i="1"/>
  <c r="BM79" i="1"/>
  <c r="BL79" i="1"/>
  <c r="BK79" i="1"/>
  <c r="BJ79" i="1"/>
  <c r="BF79" i="1"/>
  <c r="BB79" i="1"/>
  <c r="BA79" i="1"/>
  <c r="CR77" i="1"/>
  <c r="CR64" i="1"/>
  <c r="CJ77" i="1"/>
  <c r="CJ64" i="1"/>
  <c r="CC77" i="1"/>
  <c r="BX77" i="1"/>
  <c r="BW77" i="1"/>
  <c r="BW64" i="1"/>
  <c r="BW67" i="1"/>
  <c r="BU77" i="1"/>
  <c r="BT77" i="1"/>
  <c r="BT64" i="1"/>
  <c r="BS77" i="1"/>
  <c r="BR77" i="1"/>
  <c r="BQ77" i="1"/>
  <c r="BP77" i="1"/>
  <c r="BO77" i="1"/>
  <c r="BO64" i="1"/>
  <c r="BN77" i="1"/>
  <c r="BN64" i="1"/>
  <c r="BN67" i="1"/>
  <c r="BN8" i="1"/>
  <c r="BK77" i="1"/>
  <c r="BJ77" i="1"/>
  <c r="BI77" i="1"/>
  <c r="BL77" i="1"/>
  <c r="BL64" i="1"/>
  <c r="BF77" i="1"/>
  <c r="BD77" i="1"/>
  <c r="BD64" i="1"/>
  <c r="BD67" i="1"/>
  <c r="BD8" i="1"/>
  <c r="BA77" i="1"/>
  <c r="BG76" i="1"/>
  <c r="BM76" i="1"/>
  <c r="BG75" i="1"/>
  <c r="BM75" i="1"/>
  <c r="BB75" i="1"/>
  <c r="BG74" i="1"/>
  <c r="BM74" i="1"/>
  <c r="BB74" i="1"/>
  <c r="AW77" i="1"/>
  <c r="AW64" i="1"/>
  <c r="AU77" i="1"/>
  <c r="AU64" i="1"/>
  <c r="BG73" i="1"/>
  <c r="BM73" i="1"/>
  <c r="BB73" i="1"/>
  <c r="CU77" i="1"/>
  <c r="CU64" i="1"/>
  <c r="CM77" i="1"/>
  <c r="CM64" i="1"/>
  <c r="CE77" i="1"/>
  <c r="CE64" i="1"/>
  <c r="CE67" i="1"/>
  <c r="CE8" i="1"/>
  <c r="BG72" i="1"/>
  <c r="BM72" i="1"/>
  <c r="BC77" i="1"/>
  <c r="BB72" i="1"/>
  <c r="AZ77" i="1"/>
  <c r="AZ64" i="1"/>
  <c r="AZ67" i="1"/>
  <c r="AZ8" i="1"/>
  <c r="AT77" i="1"/>
  <c r="AT64" i="1"/>
  <c r="BG71" i="1"/>
  <c r="BB71" i="1"/>
  <c r="CW77" i="1"/>
  <c r="CV77" i="1"/>
  <c r="CV64" i="1"/>
  <c r="CO77" i="1"/>
  <c r="CN77" i="1"/>
  <c r="CN64" i="1"/>
  <c r="CG77" i="1"/>
  <c r="CF77" i="1"/>
  <c r="CF64" i="1"/>
  <c r="CB77" i="1"/>
  <c r="CB64" i="1"/>
  <c r="CA77" i="1"/>
  <c r="CA64" i="1"/>
  <c r="BV77" i="1"/>
  <c r="BV64" i="1"/>
  <c r="BL70" i="1"/>
  <c r="BG70" i="1"/>
  <c r="BM70" i="1"/>
  <c r="BB70" i="1"/>
  <c r="BB77" i="1" s="1"/>
  <c r="AX77" i="1"/>
  <c r="AX64" i="1"/>
  <c r="AV77" i="1"/>
  <c r="AV64" i="1"/>
  <c r="BM69" i="1"/>
  <c r="BL69" i="1"/>
  <c r="BK69" i="1"/>
  <c r="BJ69" i="1"/>
  <c r="BF69" i="1"/>
  <c r="BB69" i="1"/>
  <c r="BA69" i="1"/>
  <c r="BA67" i="1"/>
  <c r="CY66" i="1"/>
  <c r="CX66" i="1"/>
  <c r="CW66" i="1"/>
  <c r="CV66" i="1"/>
  <c r="CT66" i="1"/>
  <c r="CS66" i="1"/>
  <c r="CR66" i="1"/>
  <c r="CR67" i="1" s="1"/>
  <c r="CR8" i="1" s="1"/>
  <c r="CQ66" i="1"/>
  <c r="CP66" i="1"/>
  <c r="CO66" i="1"/>
  <c r="CN66" i="1"/>
  <c r="CL66" i="1"/>
  <c r="CK66" i="1"/>
  <c r="CJ66" i="1"/>
  <c r="CI66" i="1"/>
  <c r="CH66" i="1"/>
  <c r="CG66" i="1"/>
  <c r="CF66" i="1"/>
  <c r="CD66" i="1"/>
  <c r="CC66" i="1"/>
  <c r="CB66" i="1"/>
  <c r="CA66" i="1"/>
  <c r="CA67" i="1" s="1"/>
  <c r="CA8" i="1" s="1"/>
  <c r="BZ66" i="1"/>
  <c r="BY66" i="1"/>
  <c r="BX66" i="1"/>
  <c r="BV66" i="1"/>
  <c r="BU66" i="1"/>
  <c r="BT66" i="1"/>
  <c r="BS66" i="1"/>
  <c r="BR66" i="1"/>
  <c r="BQ66" i="1"/>
  <c r="BO66" i="1"/>
  <c r="BO67" i="1" s="1"/>
  <c r="BO8" i="1" s="1"/>
  <c r="BN89" i="1"/>
  <c r="BM66" i="1"/>
  <c r="BL66" i="1"/>
  <c r="BK66" i="1"/>
  <c r="BJ66" i="1"/>
  <c r="BI66" i="1"/>
  <c r="BG66" i="1"/>
  <c r="BF66" i="1"/>
  <c r="BC66" i="1"/>
  <c r="BB66" i="1"/>
  <c r="AY66" i="1"/>
  <c r="AX66" i="1"/>
  <c r="AW66" i="1"/>
  <c r="AW67" i="1" s="1"/>
  <c r="AW8" i="1" s="1"/>
  <c r="AV66" i="1"/>
  <c r="AU66" i="1"/>
  <c r="AS66" i="1"/>
  <c r="CX65" i="1"/>
  <c r="CU65" i="1"/>
  <c r="CU67" i="1" s="1"/>
  <c r="CU8" i="1" s="1"/>
  <c r="CO65" i="1"/>
  <c r="CM65" i="1"/>
  <c r="CM67" i="1" s="1"/>
  <c r="CM8" i="1" s="1"/>
  <c r="CK65" i="1"/>
  <c r="CJ65" i="1"/>
  <c r="CJ67" i="1" s="1"/>
  <c r="CJ8" i="1" s="1"/>
  <c r="CC65" i="1"/>
  <c r="CB65" i="1"/>
  <c r="CB67" i="1"/>
  <c r="CB8" i="1"/>
  <c r="BZ65" i="1"/>
  <c r="BY65" i="1"/>
  <c r="BU65" i="1"/>
  <c r="BT65" i="1"/>
  <c r="BT67" i="1" s="1"/>
  <c r="BT8" i="1" s="1"/>
  <c r="BR65" i="1"/>
  <c r="BQ65" i="1"/>
  <c r="BJ65" i="1"/>
  <c r="BI65" i="1"/>
  <c r="BF65" i="1"/>
  <c r="AX65" i="1"/>
  <c r="AX67" i="1" s="1"/>
  <c r="AX8" i="1" s="1"/>
  <c r="AS65" i="1"/>
  <c r="CW64" i="1"/>
  <c r="CW67" i="1"/>
  <c r="CW8" i="1"/>
  <c r="CO64" i="1"/>
  <c r="CO67" i="1"/>
  <c r="CO8" i="1"/>
  <c r="CG64" i="1"/>
  <c r="CC64" i="1"/>
  <c r="CC67" i="1" s="1"/>
  <c r="CC8" i="1" s="1"/>
  <c r="BX64" i="1"/>
  <c r="BU64" i="1"/>
  <c r="BU67" i="1"/>
  <c r="BU8" i="1"/>
  <c r="BS64" i="1"/>
  <c r="BS67" i="1" s="1"/>
  <c r="BS8" i="1" s="1"/>
  <c r="BR64" i="1"/>
  <c r="BQ64" i="1"/>
  <c r="BP64" i="1"/>
  <c r="BP67" i="1" s="1"/>
  <c r="BP8" i="1" s="1"/>
  <c r="BK64" i="1"/>
  <c r="BK67" i="1" s="1"/>
  <c r="BJ64" i="1"/>
  <c r="BJ67" i="1"/>
  <c r="BI64" i="1"/>
  <c r="BI67" i="1"/>
  <c r="BI8" i="1"/>
  <c r="BF64" i="1"/>
  <c r="BF67" i="1" s="1"/>
  <c r="BF8" i="1" s="1"/>
  <c r="BC64" i="1"/>
  <c r="AS64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/>
  <c r="BK46" i="1"/>
  <c r="BK49" i="1" s="1"/>
  <c r="BK57" i="1" s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M32" i="1"/>
  <c r="BM31" i="1"/>
  <c r="BM36" i="1"/>
  <c r="BL31" i="1"/>
  <c r="BM30" i="1"/>
  <c r="BM38" i="1"/>
  <c r="BM43" i="1"/>
  <c r="BM46" i="1"/>
  <c r="BM49" i="1"/>
  <c r="BM57" i="1"/>
  <c r="BL30" i="1"/>
  <c r="BK30" i="1"/>
  <c r="BK38" i="1"/>
  <c r="BJ30" i="1"/>
  <c r="CY28" i="1"/>
  <c r="CX28" i="1"/>
  <c r="CX9" i="1"/>
  <c r="CW28" i="1"/>
  <c r="CW9" i="1"/>
  <c r="CV28" i="1"/>
  <c r="CV9" i="1" s="1"/>
  <c r="CU28" i="1"/>
  <c r="CU9" i="1" s="1"/>
  <c r="CT28" i="1"/>
  <c r="CT9" i="1"/>
  <c r="CS28" i="1"/>
  <c r="CS9" i="1"/>
  <c r="CR28" i="1"/>
  <c r="CR9" i="1"/>
  <c r="CQ28" i="1"/>
  <c r="CP28" i="1"/>
  <c r="CP9" i="1"/>
  <c r="CO28" i="1"/>
  <c r="CO9" i="1" s="1"/>
  <c r="CN28" i="1"/>
  <c r="CM28" i="1"/>
  <c r="CL28" i="1"/>
  <c r="CK28" i="1"/>
  <c r="CJ28" i="1"/>
  <c r="CI28" i="1"/>
  <c r="CH28" i="1"/>
  <c r="CH9" i="1" s="1"/>
  <c r="CG28" i="1"/>
  <c r="CF28" i="1"/>
  <c r="CE28" i="1"/>
  <c r="CD28" i="1"/>
  <c r="CD9" i="1"/>
  <c r="CC28" i="1"/>
  <c r="CC9" i="1"/>
  <c r="CB28" i="1"/>
  <c r="CA28" i="1"/>
  <c r="BZ28" i="1"/>
  <c r="BZ9" i="1" s="1"/>
  <c r="BY28" i="1"/>
  <c r="BY9" i="1"/>
  <c r="BX28" i="1"/>
  <c r="BW28" i="1"/>
  <c r="BV28" i="1"/>
  <c r="BV9" i="1"/>
  <c r="BU28" i="1"/>
  <c r="BU9" i="1"/>
  <c r="BT28" i="1"/>
  <c r="BT9" i="1" s="1"/>
  <c r="BS28" i="1"/>
  <c r="BR28" i="1"/>
  <c r="BQ28" i="1"/>
  <c r="BQ9" i="1"/>
  <c r="BP28" i="1"/>
  <c r="BO28" i="1"/>
  <c r="BN28" i="1"/>
  <c r="BN9" i="1"/>
  <c r="BK28" i="1"/>
  <c r="BI28" i="1"/>
  <c r="BL28" i="1"/>
  <c r="BF28" i="1"/>
  <c r="BB28" i="1"/>
  <c r="BB9" i="1"/>
  <c r="BA28" i="1"/>
  <c r="AX28" i="1"/>
  <c r="AX9" i="1"/>
  <c r="BG26" i="1"/>
  <c r="BM26" i="1"/>
  <c r="BD28" i="1"/>
  <c r="BD9" i="1"/>
  <c r="AT28" i="1"/>
  <c r="AT9" i="1"/>
  <c r="BG25" i="1"/>
  <c r="BM25" i="1"/>
  <c r="BG24" i="1"/>
  <c r="BM24" i="1"/>
  <c r="AZ28" i="1"/>
  <c r="AZ9" i="1"/>
  <c r="BL23" i="1"/>
  <c r="BG23" i="1"/>
  <c r="AV28" i="1"/>
  <c r="AV9" i="1"/>
  <c r="AU28" i="1"/>
  <c r="AU9" i="1"/>
  <c r="BM22" i="1"/>
  <c r="BL22" i="1"/>
  <c r="BK22" i="1"/>
  <c r="BJ22" i="1"/>
  <c r="BF22" i="1"/>
  <c r="BB22" i="1"/>
  <c r="BA22" i="1"/>
  <c r="BL20" i="1"/>
  <c r="BM19" i="1"/>
  <c r="BL19" i="1"/>
  <c r="BK19" i="1"/>
  <c r="BJ19" i="1"/>
  <c r="CY17" i="1"/>
  <c r="CY6" i="1"/>
  <c r="CX17" i="1"/>
  <c r="CW17" i="1"/>
  <c r="CW6" i="1"/>
  <c r="CV17" i="1"/>
  <c r="CU17" i="1"/>
  <c r="CU6" i="1"/>
  <c r="CT17" i="1"/>
  <c r="CT6" i="1"/>
  <c r="CS17" i="1"/>
  <c r="CS6" i="1"/>
  <c r="CR17" i="1"/>
  <c r="CQ17" i="1"/>
  <c r="CQ6" i="1"/>
  <c r="CP17" i="1"/>
  <c r="CO17" i="1"/>
  <c r="CO6" i="1"/>
  <c r="CN17" i="1"/>
  <c r="CN6" i="1"/>
  <c r="CM17" i="1"/>
  <c r="CM6" i="1"/>
  <c r="CL17" i="1"/>
  <c r="CK17" i="1"/>
  <c r="CJ17" i="1"/>
  <c r="CI17" i="1"/>
  <c r="CI6" i="1"/>
  <c r="CH17" i="1"/>
  <c r="CH6" i="1"/>
  <c r="CG17" i="1"/>
  <c r="CG6" i="1"/>
  <c r="CF17" i="1"/>
  <c r="CE17" i="1"/>
  <c r="CE6" i="1"/>
  <c r="CD17" i="1"/>
  <c r="CC17" i="1"/>
  <c r="CB17" i="1"/>
  <c r="CB6" i="1"/>
  <c r="CA17" i="1"/>
  <c r="CA6" i="1"/>
  <c r="BZ17" i="1"/>
  <c r="BY17" i="1"/>
  <c r="BY6" i="1"/>
  <c r="BX17" i="1"/>
  <c r="BW17" i="1"/>
  <c r="BW6" i="1"/>
  <c r="BV17" i="1"/>
  <c r="BV6" i="1"/>
  <c r="BU17" i="1"/>
  <c r="BT17" i="1"/>
  <c r="BS17" i="1"/>
  <c r="BS6" i="1"/>
  <c r="BR17" i="1"/>
  <c r="BQ17" i="1"/>
  <c r="BQ6" i="1"/>
  <c r="BP17" i="1"/>
  <c r="BP6" i="1"/>
  <c r="BO17" i="1"/>
  <c r="BO6" i="1"/>
  <c r="BN17" i="1"/>
  <c r="BK17" i="1"/>
  <c r="BK6" i="1"/>
  <c r="BJ17" i="1"/>
  <c r="BI17" i="1"/>
  <c r="BI6" i="1"/>
  <c r="BF17" i="1"/>
  <c r="BD17" i="1"/>
  <c r="BD6" i="1"/>
  <c r="BC17" i="1"/>
  <c r="BB17" i="1"/>
  <c r="BA17" i="1"/>
  <c r="AZ17" i="1"/>
  <c r="AZ6" i="1"/>
  <c r="AY17" i="1"/>
  <c r="AY6" i="1"/>
  <c r="AX17" i="1"/>
  <c r="AT17" i="1"/>
  <c r="AS17" i="1"/>
  <c r="BL15" i="1"/>
  <c r="BG15" i="1"/>
  <c r="BM15" i="1"/>
  <c r="AV17" i="1"/>
  <c r="AV6" i="1"/>
  <c r="AU17" i="1"/>
  <c r="AU6" i="1"/>
  <c r="BL14" i="1"/>
  <c r="BG14" i="1"/>
  <c r="AW17" i="1"/>
  <c r="BM13" i="1"/>
  <c r="BL13" i="1"/>
  <c r="BK13" i="1"/>
  <c r="BJ13" i="1"/>
  <c r="BF13" i="1"/>
  <c r="BB13" i="1"/>
  <c r="BA13" i="1"/>
  <c r="CY11" i="1"/>
  <c r="CX11" i="1"/>
  <c r="CW11" i="1"/>
  <c r="CV11" i="1"/>
  <c r="CT11" i="1"/>
  <c r="CS11" i="1"/>
  <c r="CR11" i="1"/>
  <c r="CQ11" i="1"/>
  <c r="CP11" i="1"/>
  <c r="CO11" i="1"/>
  <c r="CN11" i="1"/>
  <c r="CM11" i="1"/>
  <c r="CL11" i="1"/>
  <c r="CJ11" i="1"/>
  <c r="CI11" i="1"/>
  <c r="CH11" i="1"/>
  <c r="CG11" i="1"/>
  <c r="CF11" i="1"/>
  <c r="CE11" i="1"/>
  <c r="CD11" i="1"/>
  <c r="CB11" i="1"/>
  <c r="CA11" i="1"/>
  <c r="BZ11" i="1"/>
  <c r="BY11" i="1"/>
  <c r="BX11" i="1"/>
  <c r="BV11" i="1"/>
  <c r="BU11" i="1"/>
  <c r="BT11" i="1"/>
  <c r="BR11" i="1"/>
  <c r="BQ11" i="1"/>
  <c r="BP11" i="1"/>
  <c r="BM11" i="1"/>
  <c r="BK11" i="1"/>
  <c r="BI11" i="1"/>
  <c r="BG11" i="1"/>
  <c r="BF11" i="1"/>
  <c r="BD11" i="1"/>
  <c r="BC11" i="1"/>
  <c r="BA11" i="1"/>
  <c r="AY11" i="1"/>
  <c r="AX11" i="1"/>
  <c r="AW11" i="1"/>
  <c r="AV11" i="1"/>
  <c r="AU11" i="1"/>
  <c r="AT11" i="1"/>
  <c r="AS11" i="1"/>
  <c r="CU10" i="1"/>
  <c r="CR10" i="1"/>
  <c r="CM10" i="1"/>
  <c r="CJ10" i="1"/>
  <c r="CG10" i="1"/>
  <c r="CC10" i="1"/>
  <c r="CB10" i="1"/>
  <c r="CA10" i="1"/>
  <c r="BZ10" i="1"/>
  <c r="BW10" i="1"/>
  <c r="BU10" i="1"/>
  <c r="BT10" i="1"/>
  <c r="BR10" i="1"/>
  <c r="BQ10" i="1"/>
  <c r="BP10" i="1"/>
  <c r="BO10" i="1"/>
  <c r="BN10" i="1"/>
  <c r="BK10" i="1"/>
  <c r="BF10" i="1"/>
  <c r="BC10" i="1"/>
  <c r="AS10" i="1"/>
  <c r="CY9" i="1"/>
  <c r="CQ9" i="1"/>
  <c r="CN9" i="1"/>
  <c r="CM9" i="1"/>
  <c r="CK9" i="1"/>
  <c r="CJ9" i="1"/>
  <c r="CI9" i="1"/>
  <c r="CF9" i="1"/>
  <c r="CE9" i="1"/>
  <c r="CB9" i="1"/>
  <c r="CA9" i="1"/>
  <c r="BX9" i="1"/>
  <c r="BW9" i="1"/>
  <c r="BS9" i="1"/>
  <c r="BR9" i="1"/>
  <c r="BP9" i="1"/>
  <c r="BO9" i="1"/>
  <c r="BF9" i="1"/>
  <c r="BA9" i="1"/>
  <c r="AS9" i="1"/>
  <c r="BW8" i="1"/>
  <c r="BK8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L7" i="1"/>
  <c r="BI7" i="1"/>
  <c r="CX6" i="1"/>
  <c r="CV6" i="1"/>
  <c r="CR6" i="1"/>
  <c r="CP6" i="1"/>
  <c r="CL6" i="1"/>
  <c r="CK6" i="1"/>
  <c r="CJ6" i="1"/>
  <c r="CF6" i="1"/>
  <c r="CD6" i="1"/>
  <c r="CC6" i="1"/>
  <c r="BZ6" i="1"/>
  <c r="BX6" i="1"/>
  <c r="BU6" i="1"/>
  <c r="BT6" i="1"/>
  <c r="BR6" i="1"/>
  <c r="BN6" i="1"/>
  <c r="BF6" i="1"/>
  <c r="BC6" i="1"/>
  <c r="BB6" i="1"/>
  <c r="BA6" i="1"/>
  <c r="AX6" i="1"/>
  <c r="AW6" i="1"/>
  <c r="AT6" i="1"/>
  <c r="AS6" i="1"/>
  <c r="BN5" i="1"/>
  <c r="AT5" i="1"/>
  <c r="AT69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K71" i="2"/>
  <c r="BK13" i="2"/>
  <c r="BS71" i="2"/>
  <c r="BS13" i="2"/>
  <c r="CA71" i="2"/>
  <c r="CA13" i="2"/>
  <c r="CI71" i="2"/>
  <c r="CI13" i="2"/>
  <c r="CQ71" i="2"/>
  <c r="CQ13" i="2"/>
  <c r="AX71" i="2"/>
  <c r="AX13" i="2"/>
  <c r="BT14" i="2"/>
  <c r="AQ72" i="2"/>
  <c r="BA13" i="2"/>
  <c r="AY72" i="2"/>
  <c r="AS71" i="2"/>
  <c r="AS13" i="2"/>
  <c r="BV14" i="2"/>
  <c r="CD72" i="2"/>
  <c r="CD14" i="2"/>
  <c r="BY14" i="2"/>
  <c r="CO72" i="2"/>
  <c r="BL72" i="2"/>
  <c r="BL14" i="2"/>
  <c r="CB72" i="2"/>
  <c r="CB14" i="2"/>
  <c r="AU72" i="2"/>
  <c r="AU14" i="2"/>
  <c r="BH72" i="2"/>
  <c r="BH14" i="2"/>
  <c r="BP14" i="2"/>
  <c r="CF72" i="2"/>
  <c r="CF14" i="2"/>
  <c r="BL12" i="2"/>
  <c r="BL73" i="2"/>
  <c r="AT72" i="2"/>
  <c r="AW72" i="2"/>
  <c r="AW14" i="2"/>
  <c r="BR14" i="2"/>
  <c r="BZ72" i="2"/>
  <c r="BZ14" i="2"/>
  <c r="CP72" i="2"/>
  <c r="CP14" i="2"/>
  <c r="BI71" i="2"/>
  <c r="BI13" i="2"/>
  <c r="BQ71" i="2"/>
  <c r="BQ13" i="2"/>
  <c r="BY71" i="2"/>
  <c r="BY13" i="2"/>
  <c r="CG71" i="2"/>
  <c r="CG13" i="2"/>
  <c r="CO71" i="2"/>
  <c r="CO13" i="2"/>
  <c r="CO12" i="2"/>
  <c r="CO73" i="2"/>
  <c r="BQ72" i="2"/>
  <c r="BQ14" i="2"/>
  <c r="CG72" i="2"/>
  <c r="CG14" i="2"/>
  <c r="CG12" i="2" s="1"/>
  <c r="CG73" i="2" s="1"/>
  <c r="BG25" i="2"/>
  <c r="BG66" i="2"/>
  <c r="BG70" i="2" s="1"/>
  <c r="AR9" i="2"/>
  <c r="AR8" i="2"/>
  <c r="BK9" i="2"/>
  <c r="BK8" i="2"/>
  <c r="BS9" i="2"/>
  <c r="BS8" i="2"/>
  <c r="CA9" i="2"/>
  <c r="CA8" i="2"/>
  <c r="CI9" i="2"/>
  <c r="CI8" i="2"/>
  <c r="CI72" i="2"/>
  <c r="CQ9" i="2"/>
  <c r="CQ8" i="2"/>
  <c r="AT59" i="2"/>
  <c r="AT82" i="2"/>
  <c r="BI4" i="2"/>
  <c r="BD6" i="2"/>
  <c r="BD9" i="2"/>
  <c r="AU13" i="2"/>
  <c r="AU12" i="2"/>
  <c r="BM13" i="2"/>
  <c r="BU13" i="2"/>
  <c r="CC13" i="2"/>
  <c r="CK13" i="2"/>
  <c r="BF22" i="2"/>
  <c r="BF76" i="2"/>
  <c r="BN22" i="2"/>
  <c r="BN76" i="2"/>
  <c r="BF49" i="2"/>
  <c r="BF47" i="2"/>
  <c r="BF81" i="2"/>
  <c r="BN49" i="2"/>
  <c r="BN47" i="2"/>
  <c r="BN81" i="2"/>
  <c r="BV49" i="2"/>
  <c r="BV47" i="2"/>
  <c r="BV81" i="2"/>
  <c r="CD49" i="2"/>
  <c r="CD47" i="2"/>
  <c r="CD81" i="2"/>
  <c r="CL49" i="2"/>
  <c r="CL47" i="2" s="1"/>
  <c r="CL81" i="2" s="1"/>
  <c r="AW5" i="2"/>
  <c r="BE6" i="2"/>
  <c r="BE5" i="2"/>
  <c r="BD10" i="2"/>
  <c r="BD8" i="2" s="1"/>
  <c r="BD72" i="2" s="1"/>
  <c r="AV13" i="2"/>
  <c r="BF13" i="2"/>
  <c r="BF12" i="2"/>
  <c r="BF73" i="2"/>
  <c r="BN13" i="2"/>
  <c r="BV13" i="2"/>
  <c r="BV12" i="2"/>
  <c r="BV73" i="2"/>
  <c r="CD13" i="2"/>
  <c r="CD12" i="2"/>
  <c r="CD73" i="2"/>
  <c r="CL13" i="2"/>
  <c r="BH5" i="2"/>
  <c r="BP5" i="2"/>
  <c r="BX5" i="2"/>
  <c r="CF5" i="2"/>
  <c r="CN5" i="2"/>
  <c r="BG13" i="2"/>
  <c r="BO13" i="2"/>
  <c r="BW13" i="2"/>
  <c r="CE13" i="2"/>
  <c r="CM13" i="2"/>
  <c r="AU46" i="2"/>
  <c r="AV46" i="2"/>
  <c r="AT44" i="2"/>
  <c r="AT80" i="2"/>
  <c r="AZ71" i="2"/>
  <c r="BE23" i="2"/>
  <c r="BE22" i="2"/>
  <c r="BE76" i="2"/>
  <c r="BA22" i="2"/>
  <c r="BA76" i="2"/>
  <c r="BF72" i="2"/>
  <c r="AQ5" i="2"/>
  <c r="AQ71" i="2"/>
  <c r="AY5" i="2"/>
  <c r="BM14" i="2"/>
  <c r="BU14" i="2"/>
  <c r="CC14" i="2"/>
  <c r="CK14" i="2"/>
  <c r="CK12" i="2" s="1"/>
  <c r="CK73" i="2" s="1"/>
  <c r="BH25" i="2"/>
  <c r="BA9" i="2"/>
  <c r="BJ5" i="2"/>
  <c r="BR5" i="2"/>
  <c r="BZ5" i="2"/>
  <c r="CH5" i="2"/>
  <c r="CP5" i="2"/>
  <c r="AV14" i="2"/>
  <c r="AV12" i="2" s="1"/>
  <c r="BG14" i="2"/>
  <c r="BG12" i="2"/>
  <c r="BG73" i="2"/>
  <c r="BO14" i="2"/>
  <c r="BO12" i="2"/>
  <c r="BO73" i="2"/>
  <c r="BW14" i="2"/>
  <c r="BW12" i="2"/>
  <c r="BW73" i="2"/>
  <c r="CE14" i="2"/>
  <c r="CM14" i="2"/>
  <c r="CB18" i="2"/>
  <c r="CB75" i="2"/>
  <c r="CJ18" i="2"/>
  <c r="CJ75" i="2"/>
  <c r="BK22" i="2"/>
  <c r="BK76" i="2"/>
  <c r="AR26" i="2"/>
  <c r="AS47" i="2"/>
  <c r="AS81" i="2"/>
  <c r="BA47" i="2"/>
  <c r="BA81" i="2"/>
  <c r="BK47" i="2"/>
  <c r="BK81" i="2"/>
  <c r="CA47" i="2"/>
  <c r="CA81" i="2"/>
  <c r="CI47" i="2"/>
  <c r="CI81" i="2"/>
  <c r="CQ47" i="2"/>
  <c r="CQ81" i="2"/>
  <c r="AR44" i="2"/>
  <c r="AR80" i="2"/>
  <c r="BG28" i="1"/>
  <c r="BG9" i="1"/>
  <c r="BM23" i="1"/>
  <c r="BM28" i="1"/>
  <c r="BM9" i="1"/>
  <c r="AW28" i="1"/>
  <c r="AW9" i="1"/>
  <c r="AY28" i="1"/>
  <c r="AY9" i="1"/>
  <c r="BM14" i="1"/>
  <c r="BM17" i="1"/>
  <c r="BM6" i="1"/>
  <c r="AT67" i="1"/>
  <c r="AT8" i="1"/>
  <c r="CD77" i="1"/>
  <c r="CD64" i="1"/>
  <c r="CD67" i="1"/>
  <c r="CD8" i="1"/>
  <c r="CL77" i="1"/>
  <c r="CL64" i="1"/>
  <c r="CL67" i="1"/>
  <c r="CL8" i="1"/>
  <c r="CT77" i="1"/>
  <c r="CT64" i="1"/>
  <c r="CT67" i="1"/>
  <c r="CT8" i="1"/>
  <c r="AT123" i="1"/>
  <c r="AT146" i="1"/>
  <c r="AT132" i="1"/>
  <c r="AT107" i="1"/>
  <c r="AT141" i="1"/>
  <c r="AT88" i="1"/>
  <c r="AT115" i="1"/>
  <c r="AT153" i="1"/>
  <c r="AT99" i="1"/>
  <c r="AT91" i="1"/>
  <c r="AT79" i="1"/>
  <c r="AT22" i="1"/>
  <c r="AT63" i="1"/>
  <c r="BN99" i="1"/>
  <c r="BC28" i="1"/>
  <c r="BC9" i="1"/>
  <c r="AY77" i="1"/>
  <c r="AY64" i="1"/>
  <c r="AY67" i="1"/>
  <c r="AY8" i="1"/>
  <c r="BL67" i="1"/>
  <c r="BL8" i="1"/>
  <c r="BO5" i="1"/>
  <c r="BO153" i="1" s="1"/>
  <c r="AT13" i="1"/>
  <c r="BB64" i="1"/>
  <c r="BB67" i="1"/>
  <c r="BB8" i="1"/>
  <c r="BC67" i="1"/>
  <c r="BC8" i="1"/>
  <c r="BX67" i="1"/>
  <c r="BX8" i="1"/>
  <c r="BY77" i="1"/>
  <c r="BY64" i="1"/>
  <c r="BY67" i="1"/>
  <c r="BY8" i="1"/>
  <c r="BG97" i="1"/>
  <c r="BM95" i="1"/>
  <c r="BM97" i="1"/>
  <c r="AU113" i="1"/>
  <c r="BD113" i="1"/>
  <c r="BD10" i="1"/>
  <c r="CH77" i="1"/>
  <c r="CH64" i="1"/>
  <c r="CH67" i="1"/>
  <c r="CH8" i="1"/>
  <c r="CP77" i="1"/>
  <c r="CP64" i="1"/>
  <c r="CP67" i="1"/>
  <c r="CP8" i="1"/>
  <c r="CX77" i="1"/>
  <c r="CX64" i="1"/>
  <c r="CX67" i="1"/>
  <c r="CX8" i="1"/>
  <c r="BZ77" i="1"/>
  <c r="BZ64" i="1"/>
  <c r="BZ67" i="1"/>
  <c r="BZ8" i="1"/>
  <c r="CI77" i="1"/>
  <c r="CI64" i="1"/>
  <c r="CI67" i="1"/>
  <c r="CI8" i="1"/>
  <c r="CQ77" i="1"/>
  <c r="CQ64" i="1"/>
  <c r="CQ67" i="1"/>
  <c r="CQ8" i="1"/>
  <c r="CY77" i="1"/>
  <c r="CY64" i="1"/>
  <c r="CY67" i="1"/>
  <c r="CY8" i="1"/>
  <c r="CS116" i="1"/>
  <c r="CS113" i="1"/>
  <c r="CS121" i="1"/>
  <c r="CK77" i="1"/>
  <c r="CK64" i="1"/>
  <c r="CK67" i="1"/>
  <c r="CK8" i="1"/>
  <c r="CS77" i="1"/>
  <c r="CS64" i="1"/>
  <c r="CS67" i="1"/>
  <c r="CS8" i="1"/>
  <c r="BG86" i="1"/>
  <c r="BG65" i="1"/>
  <c r="CL97" i="1"/>
  <c r="CU121" i="1"/>
  <c r="CJ116" i="1"/>
  <c r="AS67" i="1"/>
  <c r="AS8" i="1"/>
  <c r="BM86" i="1"/>
  <c r="BM65" i="1"/>
  <c r="CF86" i="1"/>
  <c r="CF65" i="1"/>
  <c r="CF67" i="1"/>
  <c r="CF8" i="1"/>
  <c r="CN86" i="1"/>
  <c r="CN65" i="1"/>
  <c r="CN67" i="1"/>
  <c r="CN8" i="1"/>
  <c r="CV86" i="1"/>
  <c r="CV65" i="1"/>
  <c r="CV67" i="1"/>
  <c r="CV8" i="1"/>
  <c r="BB113" i="1"/>
  <c r="BV113" i="1"/>
  <c r="BV10" i="1"/>
  <c r="CM121" i="1"/>
  <c r="CI116" i="1"/>
  <c r="CI113" i="1"/>
  <c r="CL113" i="1"/>
  <c r="CW113" i="1"/>
  <c r="CW121" i="1"/>
  <c r="CG116" i="1"/>
  <c r="CU116" i="1"/>
  <c r="CD113" i="1"/>
  <c r="CO113" i="1"/>
  <c r="BC130" i="1"/>
  <c r="BS130" i="1"/>
  <c r="CA130" i="1"/>
  <c r="CI130" i="1"/>
  <c r="CQ130" i="1"/>
  <c r="CY130" i="1"/>
  <c r="CE113" i="1"/>
  <c r="CP113" i="1"/>
  <c r="CN113" i="1"/>
  <c r="CV113" i="1"/>
  <c r="CR121" i="1"/>
  <c r="BM121" i="1"/>
  <c r="CN116" i="1"/>
  <c r="CF113" i="1"/>
  <c r="CF121" i="1"/>
  <c r="CH113" i="1"/>
  <c r="AW130" i="1"/>
  <c r="BK130" i="1"/>
  <c r="BG105" i="1"/>
  <c r="BX113" i="1"/>
  <c r="BX10" i="1"/>
  <c r="BG113" i="1"/>
  <c r="BG10" i="1"/>
  <c r="CQ116" i="1"/>
  <c r="CQ113" i="1"/>
  <c r="CY116" i="1"/>
  <c r="CY113" i="1"/>
  <c r="CK113" i="1"/>
  <c r="CF116" i="1"/>
  <c r="BY139" i="1"/>
  <c r="CG139" i="1"/>
  <c r="CG148" i="1"/>
  <c r="CG151" i="1"/>
  <c r="CO139" i="1"/>
  <c r="CW139" i="1"/>
  <c r="BM124" i="1"/>
  <c r="BM130" i="1"/>
  <c r="BM155" i="1"/>
  <c r="BM158" i="1"/>
  <c r="BB142" i="1"/>
  <c r="BB144" i="1"/>
  <c r="BB11" i="1"/>
  <c r="CH71" i="2"/>
  <c r="CH13" i="2"/>
  <c r="BZ71" i="2"/>
  <c r="BZ13" i="2"/>
  <c r="BZ12" i="2"/>
  <c r="BZ73" i="2"/>
  <c r="CP71" i="2"/>
  <c r="CP13" i="2"/>
  <c r="CP12" i="2"/>
  <c r="CP73" i="2"/>
  <c r="AW46" i="2"/>
  <c r="AV44" i="2"/>
  <c r="AV80" i="2"/>
  <c r="BR71" i="2"/>
  <c r="BR13" i="2"/>
  <c r="BR12" i="2"/>
  <c r="BR73" i="2"/>
  <c r="AY71" i="2"/>
  <c r="AY13" i="2"/>
  <c r="AY12" i="2"/>
  <c r="AU44" i="2"/>
  <c r="AU80" i="2"/>
  <c r="CF71" i="2"/>
  <c r="CF13" i="2"/>
  <c r="CF12" i="2"/>
  <c r="CF73" i="2"/>
  <c r="CN71" i="2"/>
  <c r="CN13" i="2"/>
  <c r="BJ71" i="2"/>
  <c r="BJ13" i="2"/>
  <c r="CM12" i="2"/>
  <c r="CM73" i="2"/>
  <c r="BP71" i="2"/>
  <c r="BP13" i="2"/>
  <c r="BP12" i="2"/>
  <c r="BP73" i="2"/>
  <c r="CC12" i="2"/>
  <c r="CC73" i="2"/>
  <c r="BY12" i="2"/>
  <c r="BY73" i="2"/>
  <c r="CE12" i="2"/>
  <c r="CE73" i="2"/>
  <c r="BH71" i="2"/>
  <c r="BH13" i="2"/>
  <c r="BH12" i="2"/>
  <c r="BH73" i="2"/>
  <c r="BE71" i="2"/>
  <c r="BE13" i="2"/>
  <c r="BU12" i="2"/>
  <c r="BU73" i="2"/>
  <c r="BD5" i="2"/>
  <c r="BI66" i="2"/>
  <c r="BI70" i="2" s="1"/>
  <c r="BI25" i="2"/>
  <c r="BJ4" i="2"/>
  <c r="BJ66" i="2" s="1"/>
  <c r="BJ70" i="2" s="1"/>
  <c r="BX71" i="2"/>
  <c r="BX13" i="2"/>
  <c r="AW71" i="2"/>
  <c r="AW13" i="2"/>
  <c r="AW12" i="2"/>
  <c r="BM12" i="2"/>
  <c r="BM73" i="2"/>
  <c r="BS72" i="2"/>
  <c r="BS14" i="2"/>
  <c r="BS12" i="2"/>
  <c r="BS73" i="2"/>
  <c r="BQ12" i="2"/>
  <c r="BQ73" i="2"/>
  <c r="CH121" i="1"/>
  <c r="CH10" i="1"/>
  <c r="CQ121" i="1"/>
  <c r="CQ10" i="1"/>
  <c r="CF10" i="1"/>
  <c r="CP121" i="1"/>
  <c r="CP10" i="1"/>
  <c r="CD121" i="1"/>
  <c r="CD10" i="1"/>
  <c r="BO123" i="1"/>
  <c r="BO146" i="1"/>
  <c r="BO132" i="1"/>
  <c r="BO115" i="1"/>
  <c r="BO107" i="1"/>
  <c r="BO91" i="1"/>
  <c r="BO69" i="1"/>
  <c r="BO88" i="1"/>
  <c r="BO63" i="1"/>
  <c r="BO30" i="1"/>
  <c r="BO38" i="1" s="1"/>
  <c r="BO43" i="1" s="1"/>
  <c r="BO46" i="1"/>
  <c r="BO49" i="1"/>
  <c r="BO57" i="1" s="1"/>
  <c r="BP5" i="1"/>
  <c r="BP123" i="1" s="1"/>
  <c r="BP91" i="1"/>
  <c r="CL121" i="1"/>
  <c r="CL10" i="1"/>
  <c r="CY121" i="1"/>
  <c r="CY10" i="1"/>
  <c r="CO121" i="1"/>
  <c r="CO10" i="1"/>
  <c r="CE121" i="1"/>
  <c r="CE10" i="1"/>
  <c r="CV121" i="1"/>
  <c r="CV10" i="1"/>
  <c r="CI121" i="1"/>
  <c r="CI10" i="1"/>
  <c r="CK121" i="1"/>
  <c r="CK10" i="1"/>
  <c r="CN121" i="1"/>
  <c r="CN10" i="1"/>
  <c r="BD14" i="2"/>
  <c r="BK4" i="2"/>
  <c r="BK66" i="2" s="1"/>
  <c r="BK70" i="2" s="1"/>
  <c r="BP153" i="1"/>
  <c r="BP88" i="1"/>
  <c r="BP132" i="1"/>
  <c r="BP115" i="1"/>
  <c r="BP30" i="1"/>
  <c r="BP38" i="1"/>
  <c r="BP43" i="1" s="1"/>
  <c r="BP46" i="1" s="1"/>
  <c r="BP49" i="1" s="1"/>
  <c r="BP57" i="1" s="1"/>
  <c r="BP19" i="1"/>
  <c r="BQ5" i="1"/>
  <c r="BQ107" i="1" s="1"/>
  <c r="BQ63" i="1"/>
  <c r="BQ13" i="1"/>
  <c r="BR5" i="1"/>
  <c r="BS5" i="1"/>
  <c r="BS153" i="1" s="1"/>
  <c r="BS88" i="1"/>
  <c r="BS22" i="1"/>
  <c r="BT5" i="1"/>
  <c r="BS123" i="1"/>
  <c r="BS107" i="1"/>
  <c r="BS69" i="1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AZ21" i="2"/>
  <c r="BD21" i="2"/>
  <c r="BA21" i="2"/>
  <c r="BR132" i="1"/>
  <c r="BR30" i="1"/>
  <c r="BR38" i="1"/>
  <c r="BR43" i="1"/>
  <c r="BR46" i="1" s="1"/>
  <c r="BR49" i="1" s="1"/>
  <c r="BR57" i="1" s="1"/>
  <c r="BR69" i="1"/>
  <c r="BR107" i="1"/>
  <c r="BR19" i="1"/>
  <c r="BR153" i="1"/>
  <c r="BR141" i="1"/>
  <c r="BR123" i="1"/>
  <c r="BR99" i="1"/>
  <c r="BR115" i="1"/>
  <c r="BR88" i="1"/>
  <c r="BR91" i="1"/>
  <c r="BR13" i="1"/>
  <c r="BR146" i="1"/>
  <c r="BR22" i="1"/>
  <c r="BR63" i="1"/>
  <c r="BR79" i="1"/>
  <c r="BD13" i="2"/>
  <c r="BD12" i="2"/>
  <c r="BD73" i="2"/>
  <c r="BD71" i="2"/>
  <c r="CA14" i="2"/>
  <c r="CA12" i="2"/>
  <c r="CA73" i="2"/>
  <c r="CA72" i="2"/>
  <c r="BA8" i="2"/>
  <c r="BE9" i="2"/>
  <c r="BE8" i="2"/>
  <c r="BJ72" i="2"/>
  <c r="BJ14" i="2"/>
  <c r="BJ12" i="2"/>
  <c r="BJ73" i="2"/>
  <c r="BX14" i="2"/>
  <c r="BX12" i="2"/>
  <c r="BX73" i="2"/>
  <c r="BX72" i="2"/>
  <c r="AS72" i="2"/>
  <c r="AS14" i="2"/>
  <c r="AS12" i="2"/>
  <c r="CJ72" i="2"/>
  <c r="CJ14" i="2"/>
  <c r="CS10" i="1"/>
  <c r="CI14" i="2"/>
  <c r="CI12" i="2"/>
  <c r="CI73" i="2"/>
  <c r="BK72" i="2"/>
  <c r="BK14" i="2"/>
  <c r="BK12" i="2"/>
  <c r="BK73" i="2"/>
  <c r="BM71" i="1"/>
  <c r="BG77" i="1"/>
  <c r="BG64" i="1"/>
  <c r="BG67" i="1"/>
  <c r="BG8" i="1"/>
  <c r="BL4" i="2"/>
  <c r="AX46" i="2"/>
  <c r="AW44" i="2"/>
  <c r="AW80" i="2"/>
  <c r="AR72" i="2"/>
  <c r="AR14" i="2"/>
  <c r="CQ14" i="2"/>
  <c r="CQ12" i="2"/>
  <c r="CQ73" i="2"/>
  <c r="CQ72" i="2"/>
  <c r="CG9" i="1"/>
  <c r="AR71" i="2"/>
  <c r="AR13" i="2"/>
  <c r="CH72" i="2"/>
  <c r="CH14" i="2"/>
  <c r="CH12" i="2"/>
  <c r="CH73" i="2"/>
  <c r="BI72" i="2"/>
  <c r="BI14" i="2"/>
  <c r="BI12" i="2"/>
  <c r="BI73" i="2"/>
  <c r="BM77" i="1"/>
  <c r="BM64" i="1"/>
  <c r="BM67" i="1"/>
  <c r="BM8" i="1"/>
  <c r="BW11" i="1"/>
  <c r="BW148" i="1"/>
  <c r="BW151" i="1"/>
  <c r="CW10" i="1"/>
  <c r="AQ13" i="2"/>
  <c r="AQ12" i="2"/>
  <c r="BG17" i="1"/>
  <c r="BG6" i="1"/>
  <c r="BN72" i="2"/>
  <c r="BN14" i="2"/>
  <c r="BN12" i="2"/>
  <c r="BN73" i="2"/>
  <c r="CL72" i="2"/>
  <c r="CL14" i="2"/>
  <c r="CL12" i="2"/>
  <c r="CL73" i="2"/>
  <c r="BP63" i="1"/>
  <c r="BP99" i="1"/>
  <c r="BP141" i="1"/>
  <c r="BO99" i="1"/>
  <c r="BK9" i="1"/>
  <c r="BL36" i="1"/>
  <c r="BL9" i="1"/>
  <c r="BI9" i="1"/>
  <c r="BV67" i="1"/>
  <c r="BV8" i="1"/>
  <c r="CX10" i="1"/>
  <c r="CX121" i="1"/>
  <c r="CN72" i="2"/>
  <c r="CN14" i="2"/>
  <c r="CN12" i="2"/>
  <c r="CN73" i="2"/>
  <c r="BL17" i="1"/>
  <c r="BL6" i="1"/>
  <c r="AX72" i="2"/>
  <c r="AX14" i="2"/>
  <c r="AX12" i="2"/>
  <c r="BP22" i="1"/>
  <c r="BP146" i="1"/>
  <c r="BO19" i="1"/>
  <c r="BO79" i="1"/>
  <c r="BO141" i="1"/>
  <c r="BQ67" i="1"/>
  <c r="BQ8" i="1"/>
  <c r="BM105" i="1"/>
  <c r="AT12" i="2"/>
  <c r="AZ72" i="2"/>
  <c r="AZ14" i="2"/>
  <c r="AZ12" i="2"/>
  <c r="CB12" i="2"/>
  <c r="CB73" i="2"/>
  <c r="BO13" i="1"/>
  <c r="BO22" i="1"/>
  <c r="BR67" i="1"/>
  <c r="BR8" i="1"/>
  <c r="CG67" i="1"/>
  <c r="CG8" i="1"/>
  <c r="AV67" i="1"/>
  <c r="AV8" i="1"/>
  <c r="BM139" i="1"/>
  <c r="BG158" i="1"/>
  <c r="BT13" i="2"/>
  <c r="BT12" i="2"/>
  <c r="BT73" i="2"/>
  <c r="CJ13" i="2"/>
  <c r="CJ12" i="2"/>
  <c r="CJ73" i="2"/>
  <c r="AS44" i="2"/>
  <c r="AS80" i="2"/>
  <c r="CT10" i="1"/>
  <c r="AT71" i="2"/>
  <c r="AU5" i="1"/>
  <c r="BL71" i="2"/>
  <c r="BT91" i="1"/>
  <c r="BU5" i="1"/>
  <c r="BU22" i="1" s="1"/>
  <c r="BT69" i="1"/>
  <c r="AR12" i="2"/>
  <c r="AY46" i="2"/>
  <c r="AY44" i="2"/>
  <c r="AY80" i="2"/>
  <c r="AX44" i="2"/>
  <c r="AX80" i="2"/>
  <c r="BE72" i="2"/>
  <c r="BE14" i="2"/>
  <c r="BE12" i="2"/>
  <c r="BE73" i="2"/>
  <c r="BA72" i="2"/>
  <c r="BA14" i="2"/>
  <c r="BA12" i="2"/>
  <c r="BM4" i="2"/>
  <c r="BM25" i="2" s="1"/>
  <c r="AU141" i="1"/>
  <c r="AU63" i="1"/>
  <c r="AU88" i="1"/>
  <c r="AV5" i="1"/>
  <c r="AV63" i="1" s="1"/>
  <c r="BU63" i="1"/>
  <c r="BU146" i="1"/>
  <c r="BV5" i="1"/>
  <c r="BU153" i="1"/>
  <c r="BU30" i="1"/>
  <c r="BU38" i="1" s="1"/>
  <c r="BU43" i="1" s="1"/>
  <c r="BU46" i="1" s="1"/>
  <c r="BU49" i="1"/>
  <c r="BU57" i="1"/>
  <c r="BU141" i="1"/>
  <c r="BU123" i="1"/>
  <c r="BU69" i="1"/>
  <c r="BU107" i="1"/>
  <c r="BU79" i="1"/>
  <c r="BU13" i="1"/>
  <c r="BM66" i="2"/>
  <c r="BM70" i="2" s="1"/>
  <c r="BN4" i="2"/>
  <c r="AV132" i="1"/>
  <c r="AW5" i="1"/>
  <c r="AW132" i="1" s="1"/>
  <c r="AV88" i="1"/>
  <c r="AV91" i="1"/>
  <c r="AV79" i="1"/>
  <c r="AV153" i="1"/>
  <c r="BO4" i="2"/>
  <c r="BV91" i="1"/>
  <c r="BV123" i="1"/>
  <c r="BV88" i="1"/>
  <c r="BV107" i="1"/>
  <c r="BV22" i="1"/>
  <c r="BV99" i="1"/>
  <c r="BV30" i="1"/>
  <c r="BV38" i="1"/>
  <c r="BV43" i="1" s="1"/>
  <c r="BV46" i="1" s="1"/>
  <c r="BV49" i="1" s="1"/>
  <c r="BV57" i="1"/>
  <c r="BV146" i="1"/>
  <c r="BV132" i="1"/>
  <c r="BV69" i="1"/>
  <c r="BV141" i="1"/>
  <c r="BV19" i="1"/>
  <c r="BV13" i="1"/>
  <c r="BV153" i="1"/>
  <c r="BV115" i="1"/>
  <c r="BV79" i="1"/>
  <c r="BV63" i="1"/>
  <c r="BW5" i="1"/>
  <c r="BW141" i="1" s="1"/>
  <c r="AW146" i="1"/>
  <c r="AW141" i="1"/>
  <c r="AW22" i="1"/>
  <c r="AX5" i="1"/>
  <c r="AX132" i="1" s="1"/>
  <c r="AW99" i="1"/>
  <c r="AW63" i="1"/>
  <c r="BW146" i="1"/>
  <c r="BW88" i="1"/>
  <c r="BW153" i="1"/>
  <c r="BW79" i="1"/>
  <c r="BW22" i="1"/>
  <c r="BW19" i="1"/>
  <c r="BW107" i="1"/>
  <c r="BW91" i="1"/>
  <c r="BW63" i="1"/>
  <c r="BW123" i="1"/>
  <c r="BX5" i="1"/>
  <c r="BX63" i="1" s="1"/>
  <c r="AX13" i="1"/>
  <c r="AY5" i="1"/>
  <c r="AY13" i="1" s="1"/>
  <c r="AX91" i="1"/>
  <c r="AX115" i="1"/>
  <c r="AX107" i="1"/>
  <c r="AX141" i="1"/>
  <c r="AX69" i="1"/>
  <c r="BP4" i="2"/>
  <c r="BP25" i="2" s="1"/>
  <c r="AY132" i="1"/>
  <c r="AY63" i="1"/>
  <c r="AY115" i="1"/>
  <c r="AY91" i="1"/>
  <c r="AY107" i="1"/>
  <c r="AY79" i="1"/>
  <c r="AY146" i="1"/>
  <c r="AY22" i="1"/>
  <c r="AY153" i="1"/>
  <c r="AY88" i="1"/>
  <c r="AY69" i="1"/>
  <c r="AY99" i="1"/>
  <c r="AZ5" i="1"/>
  <c r="AZ153" i="1" s="1"/>
  <c r="AY141" i="1"/>
  <c r="BQ4" i="2"/>
  <c r="BQ66" i="2" s="1"/>
  <c r="BQ70" i="2" s="1"/>
  <c r="BP66" i="2"/>
  <c r="BP70" i="2" s="1"/>
  <c r="BY5" i="1"/>
  <c r="BX91" i="1"/>
  <c r="AZ88" i="1"/>
  <c r="AZ132" i="1"/>
  <c r="AZ69" i="1"/>
  <c r="AZ107" i="1"/>
  <c r="AZ91" i="1"/>
  <c r="AZ99" i="1"/>
  <c r="AZ13" i="1"/>
  <c r="AZ146" i="1"/>
  <c r="AZ63" i="1"/>
  <c r="BC5" i="1"/>
  <c r="BC91" i="1" s="1"/>
  <c r="AZ22" i="1"/>
  <c r="AZ123" i="1"/>
  <c r="BY132" i="1"/>
  <c r="BY69" i="1"/>
  <c r="BY13" i="1"/>
  <c r="BY115" i="1"/>
  <c r="BY30" i="1"/>
  <c r="BY38" i="1"/>
  <c r="BY43" i="1"/>
  <c r="BY46" i="1"/>
  <c r="BY49" i="1" s="1"/>
  <c r="BY57" i="1" s="1"/>
  <c r="BY19" i="1"/>
  <c r="BY123" i="1"/>
  <c r="BZ5" i="1"/>
  <c r="BY107" i="1"/>
  <c r="BY153" i="1"/>
  <c r="BY91" i="1"/>
  <c r="BY22" i="1"/>
  <c r="BY146" i="1"/>
  <c r="BY63" i="1"/>
  <c r="BY141" i="1"/>
  <c r="BY79" i="1"/>
  <c r="BY88" i="1"/>
  <c r="BY99" i="1"/>
  <c r="BQ25" i="2"/>
  <c r="BR4" i="2"/>
  <c r="BR25" i="2" s="1"/>
  <c r="BZ146" i="1"/>
  <c r="BZ22" i="1"/>
  <c r="BZ153" i="1"/>
  <c r="BZ88" i="1"/>
  <c r="BZ141" i="1"/>
  <c r="BZ79" i="1"/>
  <c r="BZ91" i="1"/>
  <c r="BZ123" i="1"/>
  <c r="BZ30" i="1"/>
  <c r="BZ38" i="1" s="1"/>
  <c r="BZ43" i="1" s="1"/>
  <c r="BZ46" i="1" s="1"/>
  <c r="BZ49" i="1" s="1"/>
  <c r="BZ57" i="1" s="1"/>
  <c r="BZ13" i="1"/>
  <c r="BZ99" i="1"/>
  <c r="CA5" i="1"/>
  <c r="CA107" i="1" s="1"/>
  <c r="BZ115" i="1"/>
  <c r="BZ63" i="1"/>
  <c r="BZ69" i="1"/>
  <c r="BZ19" i="1"/>
  <c r="BZ107" i="1"/>
  <c r="BZ132" i="1"/>
  <c r="BC88" i="1"/>
  <c r="BC13" i="1"/>
  <c r="BC115" i="1"/>
  <c r="BC99" i="1"/>
  <c r="BC69" i="1"/>
  <c r="BD5" i="1"/>
  <c r="BD115" i="1" s="1"/>
  <c r="BC123" i="1"/>
  <c r="BC132" i="1"/>
  <c r="BC107" i="1"/>
  <c r="BS4" i="2"/>
  <c r="BS66" i="2" s="1"/>
  <c r="BD141" i="1"/>
  <c r="BD79" i="1"/>
  <c r="BD123" i="1"/>
  <c r="BD91" i="1"/>
  <c r="BD107" i="1"/>
  <c r="BD69" i="1"/>
  <c r="BD88" i="1"/>
  <c r="BD146" i="1"/>
  <c r="BD63" i="1"/>
  <c r="BD22" i="1"/>
  <c r="BD99" i="1"/>
  <c r="BG5" i="1"/>
  <c r="BG63" i="1" s="1"/>
  <c r="BD13" i="1"/>
  <c r="BD153" i="1"/>
  <c r="CA79" i="1"/>
  <c r="CA63" i="1"/>
  <c r="CA115" i="1"/>
  <c r="CA69" i="1"/>
  <c r="CA22" i="1"/>
  <c r="CA30" i="1"/>
  <c r="CA38" i="1"/>
  <c r="CA43" i="1"/>
  <c r="CA46" i="1" s="1"/>
  <c r="CA49" i="1" s="1"/>
  <c r="CA57" i="1" s="1"/>
  <c r="CA141" i="1"/>
  <c r="CA123" i="1"/>
  <c r="CA99" i="1"/>
  <c r="CA19" i="1"/>
  <c r="CB5" i="1"/>
  <c r="CB30" i="1" s="1"/>
  <c r="CB38" i="1" s="1"/>
  <c r="CB43" i="1" s="1"/>
  <c r="CB46" i="1" s="1"/>
  <c r="CB49" i="1" s="1"/>
  <c r="CB57" i="1" s="1"/>
  <c r="CA146" i="1"/>
  <c r="CA13" i="1"/>
  <c r="BS70" i="2"/>
  <c r="BS25" i="2"/>
  <c r="BT4" i="2"/>
  <c r="BG141" i="1"/>
  <c r="BG88" i="1"/>
  <c r="BG153" i="1"/>
  <c r="BG115" i="1"/>
  <c r="BG22" i="1"/>
  <c r="BG132" i="1"/>
  <c r="BG79" i="1"/>
  <c r="BG91" i="1"/>
  <c r="BG146" i="1"/>
  <c r="BG99" i="1"/>
  <c r="BG107" i="1"/>
  <c r="BG13" i="1"/>
  <c r="BT25" i="2"/>
  <c r="BT66" i="2"/>
  <c r="BT70" i="2"/>
  <c r="BU4" i="2"/>
  <c r="BU66" i="2" s="1"/>
  <c r="BU70" i="2" s="1"/>
  <c r="CB63" i="1"/>
  <c r="CB13" i="1"/>
  <c r="CB123" i="1"/>
  <c r="CB22" i="1"/>
  <c r="CB146" i="1"/>
  <c r="CB153" i="1"/>
  <c r="CB141" i="1"/>
  <c r="CB107" i="1"/>
  <c r="CB115" i="1"/>
  <c r="CB91" i="1"/>
  <c r="CB19" i="1"/>
  <c r="CC5" i="1"/>
  <c r="CC13" i="1" s="1"/>
  <c r="CB79" i="1"/>
  <c r="CC153" i="1"/>
  <c r="CC30" i="1"/>
  <c r="CC38" i="1"/>
  <c r="CC43" i="1"/>
  <c r="CC46" i="1" s="1"/>
  <c r="CC49" i="1" s="1"/>
  <c r="CC57" i="1"/>
  <c r="CC141" i="1"/>
  <c r="CC107" i="1"/>
  <c r="CC22" i="1"/>
  <c r="CC69" i="1"/>
  <c r="CC132" i="1"/>
  <c r="CC19" i="1"/>
  <c r="CC123" i="1"/>
  <c r="CD5" i="1"/>
  <c r="CC146" i="1"/>
  <c r="CC99" i="1"/>
  <c r="CC91" i="1"/>
  <c r="CC88" i="1"/>
  <c r="BU25" i="2"/>
  <c r="BV4" i="2"/>
  <c r="BV25" i="2" s="1"/>
  <c r="CD107" i="1"/>
  <c r="CD19" i="1"/>
  <c r="CD63" i="1"/>
  <c r="CD99" i="1"/>
  <c r="CE5" i="1"/>
  <c r="CD13" i="1"/>
  <c r="CD153" i="1"/>
  <c r="CD79" i="1"/>
  <c r="CD88" i="1"/>
  <c r="CD69" i="1"/>
  <c r="CD132" i="1"/>
  <c r="CD22" i="1"/>
  <c r="CD123" i="1"/>
  <c r="CD30" i="1"/>
  <c r="CD38" i="1" s="1"/>
  <c r="CD43" i="1" s="1"/>
  <c r="CD46" i="1" s="1"/>
  <c r="CD49" i="1" s="1"/>
  <c r="CD57" i="1" s="1"/>
  <c r="CD141" i="1"/>
  <c r="CD115" i="1"/>
  <c r="CD146" i="1"/>
  <c r="CD91" i="1"/>
  <c r="BV66" i="2"/>
  <c r="BV70" i="2"/>
  <c r="BW4" i="2"/>
  <c r="BX4" i="2"/>
  <c r="BX66" i="2" s="1"/>
  <c r="BX70" i="2" s="1"/>
  <c r="CE63" i="1"/>
  <c r="CE13" i="1"/>
  <c r="CF5" i="1"/>
  <c r="CE146" i="1"/>
  <c r="CE115" i="1"/>
  <c r="CE153" i="1"/>
  <c r="CG5" i="1"/>
  <c r="CF69" i="1"/>
  <c r="CF79" i="1"/>
  <c r="CF153" i="1"/>
  <c r="CF13" i="1"/>
  <c r="BX25" i="2"/>
  <c r="BY4" i="2"/>
  <c r="BY25" i="2" s="1"/>
  <c r="CG123" i="1"/>
  <c r="CG63" i="1"/>
  <c r="CG115" i="1"/>
  <c r="CG13" i="1"/>
  <c r="CG153" i="1"/>
  <c r="CG91" i="1"/>
  <c r="CG79" i="1"/>
  <c r="CG107" i="1"/>
  <c r="CG99" i="1"/>
  <c r="CG22" i="1"/>
  <c r="CG88" i="1"/>
  <c r="CG69" i="1"/>
  <c r="CG146" i="1"/>
  <c r="CG19" i="1"/>
  <c r="CG132" i="1"/>
  <c r="CG30" i="1"/>
  <c r="CG38" i="1" s="1"/>
  <c r="CG43" i="1" s="1"/>
  <c r="CG46" i="1" s="1"/>
  <c r="CG49" i="1" s="1"/>
  <c r="CG57" i="1" s="1"/>
  <c r="CG141" i="1"/>
  <c r="CH5" i="1"/>
  <c r="CH153" i="1" s="1"/>
  <c r="BZ4" i="2"/>
  <c r="CA4" i="2"/>
  <c r="CA66" i="2" s="1"/>
  <c r="CI5" i="1"/>
  <c r="CI99" i="1" s="1"/>
  <c r="CI79" i="1"/>
  <c r="CJ5" i="1"/>
  <c r="CI22" i="1"/>
  <c r="CI146" i="1"/>
  <c r="CI91" i="1"/>
  <c r="CI153" i="1"/>
  <c r="CI88" i="1"/>
  <c r="CI141" i="1"/>
  <c r="CI69" i="1"/>
  <c r="CI115" i="1"/>
  <c r="CI132" i="1"/>
  <c r="CI13" i="1"/>
  <c r="CI107" i="1"/>
  <c r="CI30" i="1"/>
  <c r="CI38" i="1"/>
  <c r="CI43" i="1"/>
  <c r="CI46" i="1" s="1"/>
  <c r="CI49" i="1" s="1"/>
  <c r="CI57" i="1" s="1"/>
  <c r="CI123" i="1"/>
  <c r="CI19" i="1"/>
  <c r="CA70" i="2"/>
  <c r="CA25" i="2"/>
  <c r="CB4" i="2"/>
  <c r="CB66" i="2" s="1"/>
  <c r="CB70" i="2" s="1"/>
  <c r="CJ13" i="1"/>
  <c r="CJ69" i="1"/>
  <c r="CJ88" i="1"/>
  <c r="CJ153" i="1"/>
  <c r="CK5" i="1"/>
  <c r="CK115" i="1" s="1"/>
  <c r="CJ141" i="1"/>
  <c r="CJ123" i="1"/>
  <c r="CJ107" i="1"/>
  <c r="CJ99" i="1"/>
  <c r="CC4" i="2"/>
  <c r="CC66" i="2" s="1"/>
  <c r="CC70" i="2" s="1"/>
  <c r="CK153" i="1"/>
  <c r="CK30" i="1"/>
  <c r="CK38" i="1"/>
  <c r="CK43" i="1"/>
  <c r="CK46" i="1" s="1"/>
  <c r="CK49" i="1" s="1"/>
  <c r="CK57" i="1" s="1"/>
  <c r="CK91" i="1"/>
  <c r="CK79" i="1"/>
  <c r="CK132" i="1"/>
  <c r="CK13" i="1"/>
  <c r="CK123" i="1"/>
  <c r="CK69" i="1"/>
  <c r="CK146" i="1"/>
  <c r="CL5" i="1"/>
  <c r="CL153" i="1" s="1"/>
  <c r="CK107" i="1"/>
  <c r="CK19" i="1"/>
  <c r="CK22" i="1"/>
  <c r="CK99" i="1"/>
  <c r="CK88" i="1"/>
  <c r="CC25" i="2"/>
  <c r="CD4" i="2"/>
  <c r="CD25" i="2" s="1"/>
  <c r="CE4" i="2"/>
  <c r="CE25" i="2" s="1"/>
  <c r="CD66" i="2"/>
  <c r="CD70" i="2"/>
  <c r="CL146" i="1"/>
  <c r="CL19" i="1"/>
  <c r="CL132" i="1"/>
  <c r="CL88" i="1"/>
  <c r="CL123" i="1"/>
  <c r="CL79" i="1"/>
  <c r="CL69" i="1"/>
  <c r="CL141" i="1"/>
  <c r="CM5" i="1"/>
  <c r="CL13" i="1"/>
  <c r="CL115" i="1"/>
  <c r="CL22" i="1"/>
  <c r="CL107" i="1"/>
  <c r="CL99" i="1"/>
  <c r="CL91" i="1"/>
  <c r="CM132" i="1"/>
  <c r="CM123" i="1"/>
  <c r="CM153" i="1"/>
  <c r="CM146" i="1"/>
  <c r="CM88" i="1"/>
  <c r="CM141" i="1"/>
  <c r="CM115" i="1"/>
  <c r="CM107" i="1"/>
  <c r="CM63" i="1"/>
  <c r="CM99" i="1"/>
  <c r="CM19" i="1"/>
  <c r="CM13" i="1"/>
  <c r="CM91" i="1"/>
  <c r="CM22" i="1"/>
  <c r="CN5" i="1"/>
  <c r="CM69" i="1"/>
  <c r="CM79" i="1"/>
  <c r="CM30" i="1"/>
  <c r="CM38" i="1"/>
  <c r="CM43" i="1" s="1"/>
  <c r="CM46" i="1"/>
  <c r="CM49" i="1"/>
  <c r="CM57" i="1" s="1"/>
  <c r="CF4" i="2"/>
  <c r="CF25" i="2" s="1"/>
  <c r="CE66" i="2"/>
  <c r="CE70" i="2"/>
  <c r="CG4" i="2"/>
  <c r="CN132" i="1"/>
  <c r="CN146" i="1"/>
  <c r="CN153" i="1"/>
  <c r="CN99" i="1"/>
  <c r="CN22" i="1"/>
  <c r="CN115" i="1"/>
  <c r="CN69" i="1"/>
  <c r="CN30" i="1"/>
  <c r="CN38" i="1" s="1"/>
  <c r="CN43" i="1" s="1"/>
  <c r="CN46" i="1" s="1"/>
  <c r="CN49" i="1" s="1"/>
  <c r="CN57" i="1" s="1"/>
  <c r="CO5" i="1"/>
  <c r="CN13" i="1"/>
  <c r="CO132" i="1"/>
  <c r="CO69" i="1"/>
  <c r="CO30" i="1"/>
  <c r="CO38" i="1" s="1"/>
  <c r="CO43" i="1"/>
  <c r="CO46" i="1" s="1"/>
  <c r="CO49" i="1" s="1"/>
  <c r="CO57" i="1" s="1"/>
  <c r="CO13" i="1"/>
  <c r="CP5" i="1"/>
  <c r="CO19" i="1"/>
  <c r="CO99" i="1"/>
  <c r="CO146" i="1"/>
  <c r="CO91" i="1"/>
  <c r="CO123" i="1"/>
  <c r="CO88" i="1"/>
  <c r="CG66" i="2"/>
  <c r="CG70" i="2"/>
  <c r="CH4" i="2"/>
  <c r="CG25" i="2"/>
  <c r="CP146" i="1"/>
  <c r="CP91" i="1"/>
  <c r="CP141" i="1"/>
  <c r="CP79" i="1"/>
  <c r="CP19" i="1"/>
  <c r="CP132" i="1"/>
  <c r="CP63" i="1"/>
  <c r="CP88" i="1"/>
  <c r="CP30" i="1"/>
  <c r="CP38" i="1" s="1"/>
  <c r="CP43" i="1" s="1"/>
  <c r="CP46" i="1" s="1"/>
  <c r="CP49" i="1" s="1"/>
  <c r="CP57" i="1" s="1"/>
  <c r="CP69" i="1"/>
  <c r="CP13" i="1"/>
  <c r="CQ5" i="1"/>
  <c r="CQ99" i="1" s="1"/>
  <c r="CP99" i="1"/>
  <c r="CI4" i="2"/>
  <c r="CI66" i="2" s="1"/>
  <c r="CH25" i="2"/>
  <c r="CH66" i="2"/>
  <c r="CH70" i="2" s="1"/>
  <c r="CR5" i="1"/>
  <c r="CR141" i="1" s="1"/>
  <c r="CI70" i="2"/>
  <c r="CJ4" i="2"/>
  <c r="CJ25" i="2" s="1"/>
  <c r="CI25" i="2"/>
  <c r="CJ66" i="2"/>
  <c r="CJ70" i="2"/>
  <c r="CK4" i="2"/>
  <c r="CR79" i="1"/>
  <c r="CR19" i="1"/>
  <c r="CR132" i="1"/>
  <c r="CR63" i="1"/>
  <c r="CR88" i="1"/>
  <c r="CR123" i="1"/>
  <c r="CR30" i="1"/>
  <c r="CR38" i="1" s="1"/>
  <c r="CR43" i="1" s="1"/>
  <c r="CR46" i="1" s="1"/>
  <c r="CR49" i="1" s="1"/>
  <c r="CR57" i="1" s="1"/>
  <c r="CR13" i="1"/>
  <c r="CR115" i="1"/>
  <c r="CS5" i="1"/>
  <c r="CS141" i="1" s="1"/>
  <c r="CR22" i="1"/>
  <c r="CR99" i="1"/>
  <c r="CR69" i="1"/>
  <c r="CR146" i="1"/>
  <c r="CR153" i="1"/>
  <c r="CR91" i="1"/>
  <c r="CK25" i="2"/>
  <c r="CL4" i="2"/>
  <c r="CK66" i="2"/>
  <c r="CK70" i="2"/>
  <c r="CS99" i="1"/>
  <c r="CS19" i="1"/>
  <c r="CS153" i="1"/>
  <c r="CS88" i="1"/>
  <c r="CS22" i="1"/>
  <c r="CS79" i="1"/>
  <c r="CS30" i="1"/>
  <c r="CS38" i="1" s="1"/>
  <c r="CS43" i="1" s="1"/>
  <c r="CS46" i="1" s="1"/>
  <c r="CS49" i="1" s="1"/>
  <c r="CS57" i="1" s="1"/>
  <c r="CS69" i="1"/>
  <c r="CS123" i="1"/>
  <c r="CS13" i="1"/>
  <c r="CS146" i="1"/>
  <c r="CT5" i="1"/>
  <c r="CT132" i="1" s="1"/>
  <c r="CS91" i="1"/>
  <c r="CS115" i="1"/>
  <c r="CS63" i="1"/>
  <c r="CL66" i="2"/>
  <c r="CL70" i="2" s="1"/>
  <c r="CL25" i="2"/>
  <c r="CM4" i="2"/>
  <c r="CM25" i="2" s="1"/>
  <c r="CT115" i="1"/>
  <c r="CU5" i="1"/>
  <c r="CU88" i="1" s="1"/>
  <c r="CT22" i="1"/>
  <c r="CU146" i="1"/>
  <c r="CU69" i="1"/>
  <c r="CU132" i="1"/>
  <c r="CU115" i="1"/>
  <c r="CU63" i="1"/>
  <c r="CU141" i="1"/>
  <c r="CU79" i="1"/>
  <c r="CU153" i="1"/>
  <c r="CU19" i="1"/>
  <c r="CU13" i="1"/>
  <c r="CU22" i="1"/>
  <c r="CV5" i="1"/>
  <c r="CV123" i="1" s="1"/>
  <c r="CU99" i="1"/>
  <c r="CU91" i="1"/>
  <c r="CU30" i="1"/>
  <c r="CU38" i="1"/>
  <c r="CU43" i="1" s="1"/>
  <c r="CU46" i="1" s="1"/>
  <c r="CU49" i="1" s="1"/>
  <c r="CU57" i="1" s="1"/>
  <c r="CU123" i="1"/>
  <c r="CN4" i="2"/>
  <c r="CN25" i="2" s="1"/>
  <c r="CM66" i="2"/>
  <c r="CM70" i="2" s="1"/>
  <c r="CW5" i="1"/>
  <c r="CV141" i="1"/>
  <c r="CV91" i="1"/>
  <c r="CV88" i="1"/>
  <c r="CV13" i="1"/>
  <c r="CV115" i="1"/>
  <c r="CO4" i="2"/>
  <c r="CO66" i="2" s="1"/>
  <c r="CO70" i="2" s="1"/>
  <c r="CO25" i="2"/>
  <c r="CP4" i="2"/>
  <c r="CP66" i="2" s="1"/>
  <c r="CP70" i="2" s="1"/>
  <c r="CW79" i="1"/>
  <c r="CW19" i="1"/>
  <c r="CW13" i="1"/>
  <c r="CW107" i="1"/>
  <c r="CW30" i="1"/>
  <c r="CW38" i="1"/>
  <c r="CW43" i="1"/>
  <c r="CW46" i="1"/>
  <c r="CW49" i="1" s="1"/>
  <c r="CW57" i="1" s="1"/>
  <c r="CW63" i="1"/>
  <c r="CW99" i="1"/>
  <c r="CX5" i="1"/>
  <c r="CX146" i="1" s="1"/>
  <c r="CW91" i="1"/>
  <c r="CW146" i="1"/>
  <c r="CW88" i="1"/>
  <c r="CW153" i="1"/>
  <c r="CW123" i="1"/>
  <c r="CW132" i="1"/>
  <c r="CW22" i="1"/>
  <c r="CW115" i="1"/>
  <c r="CW141" i="1"/>
  <c r="CW69" i="1"/>
  <c r="CQ4" i="2"/>
  <c r="CQ66" i="2" s="1"/>
  <c r="CQ70" i="2" s="1"/>
  <c r="CX107" i="1"/>
  <c r="CX13" i="1"/>
  <c r="CX99" i="1"/>
  <c r="CY5" i="1"/>
  <c r="CY141" i="1" s="1"/>
  <c r="CX115" i="1"/>
  <c r="CX22" i="1"/>
  <c r="CX19" i="1"/>
  <c r="CX141" i="1"/>
  <c r="CX63" i="1"/>
  <c r="CX91" i="1"/>
  <c r="CX30" i="1"/>
  <c r="CX38" i="1" s="1"/>
  <c r="CX43" i="1" s="1"/>
  <c r="CX46" i="1" s="1"/>
  <c r="CX49" i="1" s="1"/>
  <c r="CX57" i="1" s="1"/>
  <c r="CY91" i="1"/>
  <c r="CY123" i="1"/>
  <c r="CY63" i="1"/>
  <c r="CT69" i="1" l="1"/>
  <c r="CQ30" i="1"/>
  <c r="CQ38" i="1" s="1"/>
  <c r="CQ43" i="1" s="1"/>
  <c r="CQ46" i="1" s="1"/>
  <c r="CQ49" i="1" s="1"/>
  <c r="CQ57" i="1" s="1"/>
  <c r="CQ123" i="1"/>
  <c r="CH69" i="1"/>
  <c r="AU99" i="1"/>
  <c r="AU146" i="1"/>
  <c r="AU123" i="1"/>
  <c r="AU79" i="1"/>
  <c r="AU69" i="1"/>
  <c r="AU107" i="1"/>
  <c r="AU115" i="1"/>
  <c r="AU13" i="1"/>
  <c r="AU22" i="1"/>
  <c r="AU153" i="1"/>
  <c r="AU132" i="1"/>
  <c r="BL66" i="2"/>
  <c r="BL70" i="2" s="1"/>
  <c r="BL25" i="2"/>
  <c r="BT63" i="1"/>
  <c r="BT79" i="1"/>
  <c r="BT132" i="1"/>
  <c r="BT88" i="1"/>
  <c r="BT141" i="1"/>
  <c r="BT123" i="1"/>
  <c r="BT13" i="1"/>
  <c r="BT30" i="1"/>
  <c r="BT38" i="1" s="1"/>
  <c r="BT43" i="1" s="1"/>
  <c r="BT46" i="1" s="1"/>
  <c r="BT49" i="1" s="1"/>
  <c r="BT57" i="1" s="1"/>
  <c r="BT99" i="1"/>
  <c r="BT107" i="1"/>
  <c r="BT115" i="1"/>
  <c r="BT19" i="1"/>
  <c r="BT22" i="1"/>
  <c r="BQ30" i="1"/>
  <c r="BQ38" i="1" s="1"/>
  <c r="BQ43" i="1" s="1"/>
  <c r="BQ46" i="1" s="1"/>
  <c r="BQ49" i="1" s="1"/>
  <c r="BQ57" i="1" s="1"/>
  <c r="CQ69" i="1"/>
  <c r="CQ79" i="1"/>
  <c r="CH115" i="1"/>
  <c r="BN66" i="2"/>
  <c r="BN70" i="2" s="1"/>
  <c r="BN25" i="2"/>
  <c r="CY19" i="1"/>
  <c r="CY132" i="1"/>
  <c r="CT91" i="1"/>
  <c r="BO25" i="2"/>
  <c r="BO66" i="2"/>
  <c r="BO70" i="2" s="1"/>
  <c r="BN22" i="1"/>
  <c r="BN132" i="1"/>
  <c r="BN88" i="1"/>
  <c r="BN13" i="1"/>
  <c r="BN63" i="1"/>
  <c r="BN123" i="1"/>
  <c r="BN146" i="1"/>
  <c r="BN153" i="1"/>
  <c r="BN79" i="1"/>
  <c r="BN30" i="1"/>
  <c r="BN38" i="1" s="1"/>
  <c r="BN43" i="1" s="1"/>
  <c r="BN46" i="1" s="1"/>
  <c r="BN49" i="1" s="1"/>
  <c r="BN57" i="1" s="1"/>
  <c r="BN141" i="1"/>
  <c r="BN69" i="1"/>
  <c r="BN115" i="1"/>
  <c r="BN107" i="1"/>
  <c r="CY13" i="1"/>
  <c r="CY99" i="1"/>
  <c r="CV69" i="1"/>
  <c r="CV132" i="1"/>
  <c r="CT13" i="1"/>
  <c r="CQ88" i="1"/>
  <c r="CN19" i="1"/>
  <c r="CN91" i="1"/>
  <c r="CN88" i="1"/>
  <c r="CY69" i="1"/>
  <c r="CY146" i="1"/>
  <c r="CV19" i="1"/>
  <c r="CV153" i="1"/>
  <c r="CT146" i="1"/>
  <c r="CT19" i="1"/>
  <c r="CQ141" i="1"/>
  <c r="CO107" i="1"/>
  <c r="CO153" i="1"/>
  <c r="CN63" i="1"/>
  <c r="CN107" i="1"/>
  <c r="CF63" i="1"/>
  <c r="CF132" i="1"/>
  <c r="CF141" i="1"/>
  <c r="CF115" i="1"/>
  <c r="CF88" i="1"/>
  <c r="CF107" i="1"/>
  <c r="CF99" i="1"/>
  <c r="CF30" i="1"/>
  <c r="CF38" i="1" s="1"/>
  <c r="CF43" i="1" s="1"/>
  <c r="CF46" i="1" s="1"/>
  <c r="CF49" i="1" s="1"/>
  <c r="CF57" i="1" s="1"/>
  <c r="CF19" i="1"/>
  <c r="CF91" i="1"/>
  <c r="BW66" i="2"/>
  <c r="BW70" i="2" s="1"/>
  <c r="BW25" i="2"/>
  <c r="AU91" i="1"/>
  <c r="BT146" i="1"/>
  <c r="BK25" i="2"/>
  <c r="BQ69" i="1"/>
  <c r="CQ146" i="1"/>
  <c r="CQ153" i="1"/>
  <c r="CH19" i="1"/>
  <c r="CH79" i="1"/>
  <c r="CH141" i="1"/>
  <c r="CH22" i="1"/>
  <c r="CH13" i="1"/>
  <c r="CH91" i="1"/>
  <c r="CH30" i="1"/>
  <c r="CH38" i="1" s="1"/>
  <c r="CH43" i="1" s="1"/>
  <c r="CH46" i="1" s="1"/>
  <c r="CH49" i="1" s="1"/>
  <c r="CH57" i="1" s="1"/>
  <c r="CH146" i="1"/>
  <c r="CH123" i="1"/>
  <c r="CY153" i="1"/>
  <c r="CH132" i="1"/>
  <c r="CY107" i="1"/>
  <c r="CV22" i="1"/>
  <c r="CT141" i="1"/>
  <c r="CT99" i="1"/>
  <c r="CQ19" i="1"/>
  <c r="BN19" i="1"/>
  <c r="BF25" i="2"/>
  <c r="CQ25" i="2"/>
  <c r="CY22" i="1"/>
  <c r="CY79" i="1"/>
  <c r="CX123" i="1"/>
  <c r="CX153" i="1"/>
  <c r="CV63" i="1"/>
  <c r="CV146" i="1"/>
  <c r="CV30" i="1"/>
  <c r="CV38" i="1" s="1"/>
  <c r="CV43" i="1" s="1"/>
  <c r="CV46" i="1" s="1"/>
  <c r="CV49" i="1" s="1"/>
  <c r="CV57" i="1" s="1"/>
  <c r="CT153" i="1"/>
  <c r="CT30" i="1"/>
  <c r="CT38" i="1" s="1"/>
  <c r="CT43" i="1" s="1"/>
  <c r="CT46" i="1" s="1"/>
  <c r="CT49" i="1" s="1"/>
  <c r="CT57" i="1" s="1"/>
  <c r="CT63" i="1"/>
  <c r="CQ107" i="1"/>
  <c r="CN123" i="1"/>
  <c r="CB25" i="2"/>
  <c r="CH88" i="1"/>
  <c r="CE141" i="1"/>
  <c r="CE99" i="1"/>
  <c r="CE107" i="1"/>
  <c r="CE30" i="1"/>
  <c r="CE38" i="1" s="1"/>
  <c r="CE43" i="1" s="1"/>
  <c r="CE46" i="1" s="1"/>
  <c r="CE49" i="1" s="1"/>
  <c r="CE57" i="1" s="1"/>
  <c r="CE91" i="1"/>
  <c r="CE22" i="1"/>
  <c r="CE69" i="1"/>
  <c r="CE79" i="1"/>
  <c r="CE19" i="1"/>
  <c r="CE132" i="1"/>
  <c r="CE123" i="1"/>
  <c r="BX99" i="1"/>
  <c r="CQ132" i="1"/>
  <c r="CQ91" i="1"/>
  <c r="BQ132" i="1"/>
  <c r="BQ19" i="1"/>
  <c r="BQ115" i="1"/>
  <c r="BQ153" i="1"/>
  <c r="BQ99" i="1"/>
  <c r="BQ141" i="1"/>
  <c r="BQ146" i="1"/>
  <c r="BQ123" i="1"/>
  <c r="BQ91" i="1"/>
  <c r="BQ79" i="1"/>
  <c r="BQ88" i="1"/>
  <c r="BQ22" i="1"/>
  <c r="CP25" i="2"/>
  <c r="CY88" i="1"/>
  <c r="CX69" i="1"/>
  <c r="CX132" i="1"/>
  <c r="CX88" i="1"/>
  <c r="CN66" i="2"/>
  <c r="CN70" i="2" s="1"/>
  <c r="CV79" i="1"/>
  <c r="CV99" i="1"/>
  <c r="CV107" i="1"/>
  <c r="CU107" i="1"/>
  <c r="CT79" i="1"/>
  <c r="CT88" i="1"/>
  <c r="CT107" i="1"/>
  <c r="CS107" i="1"/>
  <c r="CS132" i="1"/>
  <c r="CR107" i="1"/>
  <c r="CQ13" i="1"/>
  <c r="CQ22" i="1"/>
  <c r="CO141" i="1"/>
  <c r="CP153" i="1"/>
  <c r="CP123" i="1"/>
  <c r="CP115" i="1"/>
  <c r="CO79" i="1"/>
  <c r="CN79" i="1"/>
  <c r="CF66" i="2"/>
  <c r="CF70" i="2" s="1"/>
  <c r="CJ132" i="1"/>
  <c r="CJ79" i="1"/>
  <c r="CJ63" i="1"/>
  <c r="CJ19" i="1"/>
  <c r="CJ91" i="1"/>
  <c r="CJ30" i="1"/>
  <c r="CJ38" i="1" s="1"/>
  <c r="CJ43" i="1" s="1"/>
  <c r="CJ46" i="1" s="1"/>
  <c r="CJ49" i="1" s="1"/>
  <c r="CJ57" i="1" s="1"/>
  <c r="CJ22" i="1"/>
  <c r="CJ146" i="1"/>
  <c r="CJ115" i="1"/>
  <c r="CH99" i="1"/>
  <c r="BY66" i="2"/>
  <c r="BY70" i="2" s="1"/>
  <c r="CF123" i="1"/>
  <c r="CF22" i="1"/>
  <c r="CQ63" i="1"/>
  <c r="CH63" i="1"/>
  <c r="CY115" i="1"/>
  <c r="BX13" i="1"/>
  <c r="BX115" i="1"/>
  <c r="BX69" i="1"/>
  <c r="BX153" i="1"/>
  <c r="BX30" i="1"/>
  <c r="BX38" i="1" s="1"/>
  <c r="BX43" i="1" s="1"/>
  <c r="BX46" i="1" s="1"/>
  <c r="BX49" i="1" s="1"/>
  <c r="BX57" i="1" s="1"/>
  <c r="BX146" i="1"/>
  <c r="BX19" i="1"/>
  <c r="BX79" i="1"/>
  <c r="BX123" i="1"/>
  <c r="BX141" i="1"/>
  <c r="BX132" i="1"/>
  <c r="BX107" i="1"/>
  <c r="BX22" i="1"/>
  <c r="CY30" i="1"/>
  <c r="CY38" i="1" s="1"/>
  <c r="CY43" i="1" s="1"/>
  <c r="CY46" i="1" s="1"/>
  <c r="CY49" i="1" s="1"/>
  <c r="CY57" i="1" s="1"/>
  <c r="CX79" i="1"/>
  <c r="CT123" i="1"/>
  <c r="CQ115" i="1"/>
  <c r="CP107" i="1"/>
  <c r="CP22" i="1"/>
  <c r="CO22" i="1"/>
  <c r="CO115" i="1"/>
  <c r="CO63" i="1"/>
  <c r="CN141" i="1"/>
  <c r="CH107" i="1"/>
  <c r="BZ25" i="2"/>
  <c r="BZ66" i="2"/>
  <c r="BZ70" i="2" s="1"/>
  <c r="CF146" i="1"/>
  <c r="CE88" i="1"/>
  <c r="BX88" i="1"/>
  <c r="BT153" i="1"/>
  <c r="BN91" i="1"/>
  <c r="AX63" i="1"/>
  <c r="AX146" i="1"/>
  <c r="AW115" i="1"/>
  <c r="AW91" i="1"/>
  <c r="AV107" i="1"/>
  <c r="AV99" i="1"/>
  <c r="BU19" i="1"/>
  <c r="BU99" i="1"/>
  <c r="BS13" i="1"/>
  <c r="BS141" i="1"/>
  <c r="BP13" i="1"/>
  <c r="BP79" i="1"/>
  <c r="CL63" i="1"/>
  <c r="CK63" i="1"/>
  <c r="CK141" i="1"/>
  <c r="CC79" i="1"/>
  <c r="CC115" i="1"/>
  <c r="CB99" i="1"/>
  <c r="CB132" i="1"/>
  <c r="BG123" i="1"/>
  <c r="BG69" i="1"/>
  <c r="CA88" i="1"/>
  <c r="CA132" i="1"/>
  <c r="CA153" i="1"/>
  <c r="BR66" i="2"/>
  <c r="BR70" i="2" s="1"/>
  <c r="BC79" i="1"/>
  <c r="AZ115" i="1"/>
  <c r="AZ79" i="1"/>
  <c r="AX153" i="1"/>
  <c r="BW115" i="1"/>
  <c r="BW132" i="1"/>
  <c r="AW88" i="1"/>
  <c r="AW153" i="1"/>
  <c r="AV146" i="1"/>
  <c r="AV22" i="1"/>
  <c r="BU91" i="1"/>
  <c r="BU132" i="1"/>
  <c r="BS91" i="1"/>
  <c r="BS99" i="1"/>
  <c r="BP69" i="1"/>
  <c r="BP107" i="1"/>
  <c r="BJ25" i="2"/>
  <c r="BC153" i="1"/>
  <c r="BC22" i="1"/>
  <c r="AX88" i="1"/>
  <c r="AX99" i="1"/>
  <c r="BW99" i="1"/>
  <c r="BW69" i="1"/>
  <c r="AW123" i="1"/>
  <c r="AW79" i="1"/>
  <c r="AV69" i="1"/>
  <c r="AV115" i="1"/>
  <c r="BU115" i="1"/>
  <c r="BS79" i="1"/>
  <c r="BS146" i="1"/>
  <c r="CL30" i="1"/>
  <c r="CL38" i="1" s="1"/>
  <c r="CL43" i="1" s="1"/>
  <c r="CL46" i="1" s="1"/>
  <c r="CL49" i="1" s="1"/>
  <c r="CL57" i="1" s="1"/>
  <c r="BC141" i="1"/>
  <c r="BC146" i="1"/>
  <c r="AX123" i="1"/>
  <c r="AX79" i="1"/>
  <c r="AW13" i="1"/>
  <c r="AW107" i="1"/>
  <c r="AV141" i="1"/>
  <c r="AV123" i="1"/>
  <c r="BS19" i="1"/>
  <c r="BS132" i="1"/>
  <c r="BS30" i="1"/>
  <c r="BS38" i="1" s="1"/>
  <c r="BS43" i="1" s="1"/>
  <c r="BS46" i="1" s="1"/>
  <c r="BS49" i="1" s="1"/>
  <c r="BS57" i="1" s="1"/>
  <c r="CI63" i="1"/>
  <c r="CC63" i="1"/>
  <c r="CB88" i="1"/>
  <c r="CB69" i="1"/>
  <c r="CA91" i="1"/>
  <c r="BD132" i="1"/>
  <c r="BC63" i="1"/>
  <c r="AZ141" i="1"/>
  <c r="AY123" i="1"/>
  <c r="AX22" i="1"/>
  <c r="BW13" i="1"/>
  <c r="BW30" i="1"/>
  <c r="BW38" i="1" s="1"/>
  <c r="BW43" i="1" s="1"/>
  <c r="BW46" i="1" s="1"/>
  <c r="BW49" i="1" s="1"/>
  <c r="BW57" i="1" s="1"/>
  <c r="AW69" i="1"/>
  <c r="AV13" i="1"/>
  <c r="BU88" i="1"/>
  <c r="BS63" i="1"/>
  <c r="BS115" i="1"/>
  <c r="AU67" i="1"/>
  <c r="AU8" i="1" s="1"/>
</calcChain>
</file>

<file path=xl/sharedStrings.xml><?xml version="1.0" encoding="utf-8"?>
<sst xmlns="http://schemas.openxmlformats.org/spreadsheetml/2006/main" count="806" uniqueCount="238">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</sst>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9" fontId="4" fillId="0" borderId="0" applyBorder="0" applyProtection="0"/>
    <xf numFmtId="9" fontId="3" fillId="0" borderId="0" applyFont="0" applyFill="0" applyBorder="0" applyAlignment="0" applyProtection="0"/>
  </cellStyleXfs>
  <cellXfs count="390">
    <xf numFmtId="0" fontId="0" fillId="0" borderId="0" xfId="0"/>
    <xf numFmtId="0" fontId="6" fillId="2" borderId="0" xfId="2" applyFont="1" applyFill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9" fillId="3" borderId="1" xfId="2" applyFont="1" applyFill="1" applyBorder="1" applyAlignment="1">
      <alignment horizontal="left" vertical="center"/>
    </xf>
    <xf numFmtId="164" fontId="9" fillId="3" borderId="1" xfId="2" applyNumberFormat="1" applyFont="1" applyFill="1" applyBorder="1" applyAlignment="1">
      <alignment horizontal="left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horizontal="center" vertical="center" wrapText="1"/>
    </xf>
    <xf numFmtId="164" fontId="9" fillId="3" borderId="2" xfId="2" quotePrefix="1" applyNumberFormat="1" applyFont="1" applyFill="1" applyBorder="1" applyAlignment="1">
      <alignment horizontal="center" vertical="center" wrapText="1"/>
    </xf>
    <xf numFmtId="164" fontId="9" fillId="3" borderId="2" xfId="2" applyNumberFormat="1" applyFont="1" applyFill="1" applyBorder="1" applyAlignment="1">
      <alignment horizontal="center" vertical="center" wrapText="1"/>
    </xf>
    <xf numFmtId="164" fontId="9" fillId="3" borderId="1" xfId="2" quotePrefix="1" applyNumberFormat="1" applyFont="1" applyFill="1" applyBorder="1" applyAlignment="1">
      <alignment horizontal="center" vertical="center" wrapText="1"/>
    </xf>
    <xf numFmtId="164" fontId="11" fillId="0" borderId="0" xfId="2" applyNumberFormat="1" applyFont="1" applyAlignment="1">
      <alignment horizontal="center" vertical="center"/>
    </xf>
    <xf numFmtId="3" fontId="12" fillId="2" borderId="1" xfId="2" applyNumberFormat="1" applyFont="1" applyFill="1" applyBorder="1" applyAlignment="1">
      <alignment horizontal="left" vertical="center" wrapText="1" indent="1"/>
    </xf>
    <xf numFmtId="3" fontId="12" fillId="2" borderId="1" xfId="2" applyNumberFormat="1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left" vertical="center" indent="1"/>
    </xf>
    <xf numFmtId="3" fontId="5" fillId="0" borderId="0" xfId="2" applyNumberFormat="1" applyAlignment="1">
      <alignment horizontal="center" vertical="center"/>
    </xf>
    <xf numFmtId="3" fontId="12" fillId="0" borderId="1" xfId="2" applyNumberFormat="1" applyFont="1" applyBorder="1" applyAlignment="1">
      <alignment horizontal="left" vertical="center" wrapText="1" inden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left" vertical="center" indent="1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indent="1"/>
    </xf>
    <xf numFmtId="0" fontId="14" fillId="2" borderId="3" xfId="2" applyFont="1" applyFill="1" applyBorder="1" applyAlignment="1">
      <alignment horizontal="left" vertical="center" wrapText="1"/>
    </xf>
    <xf numFmtId="3" fontId="12" fillId="0" borderId="3" xfId="2" applyNumberFormat="1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3" fontId="12" fillId="0" borderId="3" xfId="2" applyNumberFormat="1" applyFont="1" applyBorder="1" applyAlignment="1">
      <alignment horizontal="left" vertical="center"/>
    </xf>
    <xf numFmtId="164" fontId="9" fillId="5" borderId="1" xfId="2" applyNumberFormat="1" applyFont="1" applyFill="1" applyBorder="1" applyAlignment="1">
      <alignment horizontal="left" vertical="center" wrapText="1"/>
    </xf>
    <xf numFmtId="164" fontId="9" fillId="5" borderId="1" xfId="2" applyNumberFormat="1" applyFont="1" applyFill="1" applyBorder="1" applyAlignment="1">
      <alignment horizontal="center" vertical="center" wrapText="1"/>
    </xf>
    <xf numFmtId="164" fontId="9" fillId="5" borderId="1" xfId="2" applyNumberFormat="1" applyFont="1" applyFill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9" fillId="6" borderId="2" xfId="2" quotePrefix="1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left" vertical="center"/>
    </xf>
    <xf numFmtId="164" fontId="9" fillId="7" borderId="1" xfId="2" applyNumberFormat="1" applyFont="1" applyFill="1" applyBorder="1" applyAlignment="1">
      <alignment horizontal="center" vertical="center"/>
    </xf>
    <xf numFmtId="3" fontId="15" fillId="2" borderId="2" xfId="2" applyNumberFormat="1" applyFont="1" applyFill="1" applyBorder="1" applyAlignment="1">
      <alignment horizontal="left" vertical="center" wrapText="1" indent="1"/>
    </xf>
    <xf numFmtId="3" fontId="15" fillId="2" borderId="3" xfId="2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left" vertical="center" wrapText="1"/>
    </xf>
    <xf numFmtId="3" fontId="9" fillId="2" borderId="1" xfId="2" applyNumberFormat="1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 vertical="center"/>
    </xf>
    <xf numFmtId="3" fontId="9" fillId="8" borderId="1" xfId="2" applyNumberFormat="1" applyFont="1" applyFill="1" applyBorder="1" applyAlignment="1">
      <alignment horizontal="left" vertical="center"/>
    </xf>
    <xf numFmtId="3" fontId="9" fillId="8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center" vertical="center"/>
    </xf>
    <xf numFmtId="164" fontId="16" fillId="0" borderId="0" xfId="2" applyNumberFormat="1" applyFont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left" vertical="center"/>
    </xf>
    <xf numFmtId="3" fontId="13" fillId="2" borderId="1" xfId="2" applyNumberFormat="1" applyFont="1" applyFill="1" applyBorder="1" applyAlignment="1">
      <alignment horizontal="center" vertical="center" wrapText="1"/>
    </xf>
    <xf numFmtId="3" fontId="13" fillId="2" borderId="5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left" vertical="center"/>
    </xf>
    <xf numFmtId="164" fontId="9" fillId="3" borderId="3" xfId="2" applyNumberFormat="1" applyFont="1" applyFill="1" applyBorder="1" applyAlignment="1">
      <alignment horizontal="center" vertical="center"/>
    </xf>
    <xf numFmtId="164" fontId="9" fillId="3" borderId="4" xfId="2" applyNumberFormat="1" applyFont="1" applyFill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0" fillId="3" borderId="2" xfId="0" applyNumberFormat="1" applyFont="1" applyFill="1" applyBorder="1" applyAlignment="1">
      <alignment horizontal="left" vertical="center"/>
    </xf>
    <xf numFmtId="10" fontId="10" fillId="3" borderId="3" xfId="0" applyNumberFormat="1" applyFont="1" applyFill="1" applyBorder="1" applyAlignment="1">
      <alignment horizontal="center" vertical="center"/>
    </xf>
    <xf numFmtId="10" fontId="10" fillId="3" borderId="4" xfId="0" applyNumberFormat="1" applyFont="1" applyFill="1" applyBorder="1" applyAlignment="1">
      <alignment horizontal="center" vertical="center"/>
    </xf>
    <xf numFmtId="10" fontId="10" fillId="3" borderId="2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0" fillId="3" borderId="2" xfId="0" applyNumberFormat="1" applyFont="1" applyFill="1" applyBorder="1" applyAlignment="1">
      <alignment horizontal="left" vertical="center"/>
    </xf>
    <xf numFmtId="3" fontId="10" fillId="3" borderId="3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left" vertical="center" wrapText="1" indent="1"/>
    </xf>
    <xf numFmtId="3" fontId="10" fillId="4" borderId="1" xfId="0" applyNumberFormat="1" applyFont="1" applyFill="1" applyBorder="1" applyAlignment="1">
      <alignment horizontal="center" vertical="center"/>
    </xf>
    <xf numFmtId="3" fontId="10" fillId="9" borderId="1" xfId="0" applyNumberFormat="1" applyFont="1" applyFill="1" applyBorder="1" applyAlignment="1">
      <alignment horizontal="left" vertical="center"/>
    </xf>
    <xf numFmtId="3" fontId="10" fillId="9" borderId="1" xfId="0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left" vertical="center" wrapText="1" indent="1"/>
    </xf>
    <xf numFmtId="3" fontId="12" fillId="10" borderId="1" xfId="2" applyNumberFormat="1" applyFont="1" applyFill="1" applyBorder="1" applyAlignment="1">
      <alignment horizontal="left" vertical="center" indent="1"/>
    </xf>
    <xf numFmtId="3" fontId="13" fillId="4" borderId="7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left" vertical="center"/>
    </xf>
    <xf numFmtId="3" fontId="10" fillId="9" borderId="1" xfId="0" applyNumberFormat="1" applyFont="1" applyFill="1" applyBorder="1" applyAlignment="1">
      <alignment horizontal="left" vertical="center" wrapText="1"/>
    </xf>
    <xf numFmtId="3" fontId="10" fillId="9" borderId="1" xfId="0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left" vertical="center" indent="1"/>
    </xf>
    <xf numFmtId="3" fontId="12" fillId="11" borderId="1" xfId="2" applyNumberFormat="1" applyFont="1" applyFill="1" applyBorder="1" applyAlignment="1">
      <alignment horizontal="center" vertical="center" wrapText="1"/>
    </xf>
    <xf numFmtId="3" fontId="12" fillId="10" borderId="1" xfId="2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/>
    </xf>
    <xf numFmtId="3" fontId="13" fillId="12" borderId="1" xfId="2" applyNumberFormat="1" applyFont="1" applyFill="1" applyBorder="1" applyAlignment="1">
      <alignment horizontal="center" vertical="center" wrapText="1"/>
    </xf>
    <xf numFmtId="3" fontId="9" fillId="11" borderId="1" xfId="2" applyNumberFormat="1" applyFont="1" applyFill="1" applyBorder="1" applyAlignment="1">
      <alignment horizontal="center" vertical="center" wrapText="1"/>
    </xf>
    <xf numFmtId="3" fontId="9" fillId="1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3" fontId="9" fillId="3" borderId="2" xfId="2" applyNumberFormat="1" applyFont="1" applyFill="1" applyBorder="1" applyAlignment="1">
      <alignment horizontal="left" vertical="center" wrapText="1"/>
    </xf>
    <xf numFmtId="3" fontId="9" fillId="3" borderId="4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/>
    </xf>
    <xf numFmtId="164" fontId="9" fillId="7" borderId="7" xfId="2" applyNumberFormat="1" applyFont="1" applyFill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 wrapText="1"/>
    </xf>
    <xf numFmtId="0" fontId="12" fillId="11" borderId="1" xfId="2" applyFont="1" applyFill="1" applyBorder="1" applyAlignment="1">
      <alignment horizontal="center" vertical="center" wrapText="1"/>
    </xf>
    <xf numFmtId="164" fontId="12" fillId="11" borderId="1" xfId="2" applyNumberFormat="1" applyFont="1" applyFill="1" applyBorder="1" applyAlignment="1">
      <alignment horizontal="center" vertical="center"/>
    </xf>
    <xf numFmtId="165" fontId="12" fillId="11" borderId="1" xfId="2" applyNumberFormat="1" applyFont="1" applyFill="1" applyBorder="1" applyAlignment="1">
      <alignment horizontal="center" vertical="center"/>
    </xf>
    <xf numFmtId="166" fontId="12" fillId="10" borderId="1" xfId="2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3" fontId="12" fillId="0" borderId="10" xfId="2" applyNumberFormat="1" applyFont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0" fontId="9" fillId="11" borderId="1" xfId="2" applyFont="1" applyFill="1" applyBorder="1" applyAlignment="1">
      <alignment horizontal="center" vertical="center" wrapText="1"/>
    </xf>
    <xf numFmtId="164" fontId="9" fillId="11" borderId="1" xfId="2" applyNumberFormat="1" applyFont="1" applyFill="1" applyBorder="1" applyAlignment="1">
      <alignment horizontal="center" vertical="center"/>
    </xf>
    <xf numFmtId="165" fontId="9" fillId="11" borderId="1" xfId="2" applyNumberFormat="1" applyFont="1" applyFill="1" applyBorder="1" applyAlignment="1">
      <alignment horizontal="center" vertical="center"/>
    </xf>
    <xf numFmtId="166" fontId="9" fillId="10" borderId="1" xfId="2" applyNumberFormat="1" applyFont="1" applyFill="1" applyBorder="1" applyAlignment="1">
      <alignment horizontal="center" vertical="center"/>
    </xf>
    <xf numFmtId="3" fontId="9" fillId="3" borderId="1" xfId="2" applyNumberFormat="1" applyFont="1" applyFill="1" applyBorder="1" applyAlignment="1">
      <alignment horizontal="left" vertical="center" wrapText="1"/>
    </xf>
    <xf numFmtId="167" fontId="13" fillId="4" borderId="1" xfId="4" applyNumberFormat="1" applyFont="1" applyFill="1" applyBorder="1" applyAlignment="1">
      <alignment horizontal="center" vertical="center"/>
    </xf>
    <xf numFmtId="167" fontId="13" fillId="12" borderId="1" xfId="2" applyNumberFormat="1" applyFont="1" applyFill="1" applyBorder="1" applyAlignment="1">
      <alignment horizontal="center" vertical="center" wrapText="1"/>
    </xf>
    <xf numFmtId="167" fontId="13" fillId="2" borderId="1" xfId="2" applyNumberFormat="1" applyFont="1" applyFill="1" applyBorder="1" applyAlignment="1">
      <alignment horizontal="center" vertical="center" wrapText="1"/>
    </xf>
    <xf numFmtId="167" fontId="9" fillId="3" borderId="1" xfId="2" applyNumberFormat="1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left" vertical="center" wrapText="1"/>
    </xf>
    <xf numFmtId="164" fontId="9" fillId="5" borderId="3" xfId="2" applyNumberFormat="1" applyFont="1" applyFill="1" applyBorder="1" applyAlignment="1">
      <alignment horizontal="center" vertical="center" wrapText="1"/>
    </xf>
    <xf numFmtId="164" fontId="9" fillId="5" borderId="3" xfId="2" applyNumberFormat="1" applyFont="1" applyFill="1" applyBorder="1" applyAlignment="1">
      <alignment horizontal="center" vertical="center"/>
    </xf>
    <xf numFmtId="164" fontId="10" fillId="5" borderId="3" xfId="2" applyNumberFormat="1" applyFont="1" applyFill="1" applyBorder="1" applyAlignment="1">
      <alignment horizontal="center" vertical="center"/>
    </xf>
    <xf numFmtId="164" fontId="10" fillId="5" borderId="4" xfId="2" applyNumberFormat="1" applyFont="1" applyFill="1" applyBorder="1" applyAlignment="1">
      <alignment horizontal="center" vertical="center"/>
    </xf>
    <xf numFmtId="3" fontId="12" fillId="0" borderId="2" xfId="2" applyNumberFormat="1" applyFont="1" applyBorder="1" applyAlignment="1">
      <alignment horizontal="left" vertical="center" wrapText="1" indent="1"/>
    </xf>
    <xf numFmtId="3" fontId="12" fillId="0" borderId="3" xfId="2" applyNumberFormat="1" applyFont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/>
    </xf>
    <xf numFmtId="3" fontId="9" fillId="0" borderId="2" xfId="2" applyNumberFormat="1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3" fontId="10" fillId="9" borderId="2" xfId="0" applyNumberFormat="1" applyFont="1" applyFill="1" applyBorder="1" applyAlignment="1">
      <alignment horizontal="left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 indent="1"/>
    </xf>
    <xf numFmtId="3" fontId="13" fillId="0" borderId="4" xfId="0" applyNumberFormat="1" applyFont="1" applyBorder="1" applyAlignment="1">
      <alignment horizontal="center" vertical="center"/>
    </xf>
    <xf numFmtId="3" fontId="12" fillId="0" borderId="1" xfId="2" quotePrefix="1" applyNumberFormat="1" applyFont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3" fillId="0" borderId="4" xfId="2" applyNumberFormat="1" applyFont="1" applyBorder="1" applyAlignment="1">
      <alignment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13" fillId="0" borderId="3" xfId="2" applyNumberFormat="1" applyFont="1" applyBorder="1" applyAlignment="1">
      <alignment horizontal="center" vertical="center" wrapText="1"/>
    </xf>
    <xf numFmtId="3" fontId="13" fillId="0" borderId="4" xfId="2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13" fillId="4" borderId="7" xfId="0" applyNumberFormat="1" applyFont="1" applyFill="1" applyBorder="1" applyAlignment="1">
      <alignment horizontal="center" vertical="center"/>
    </xf>
    <xf numFmtId="3" fontId="13" fillId="4" borderId="10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0" borderId="0" xfId="2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13" fillId="0" borderId="0" xfId="2" applyFont="1" applyAlignment="1">
      <alignment vertical="center"/>
    </xf>
    <xf numFmtId="164" fontId="10" fillId="13" borderId="1" xfId="2" applyNumberFormat="1" applyFont="1" applyFill="1" applyBorder="1" applyAlignment="1">
      <alignment horizontal="center" vertical="center" wrapText="1"/>
    </xf>
    <xf numFmtId="164" fontId="10" fillId="13" borderId="1" xfId="2" applyNumberFormat="1" applyFont="1" applyFill="1" applyBorder="1" applyAlignment="1">
      <alignment horizontal="center" vertical="center"/>
    </xf>
    <xf numFmtId="164" fontId="10" fillId="13" borderId="1" xfId="2" applyNumberFormat="1" applyFont="1" applyFill="1" applyBorder="1" applyAlignment="1">
      <alignment horizontal="left" vertical="center" wrapText="1"/>
    </xf>
    <xf numFmtId="164" fontId="10" fillId="0" borderId="0" xfId="2" applyNumberFormat="1" applyFont="1" applyAlignment="1">
      <alignment vertical="center"/>
    </xf>
    <xf numFmtId="164" fontId="10" fillId="0" borderId="0" xfId="2" applyNumberFormat="1" applyFont="1"/>
    <xf numFmtId="10" fontId="10" fillId="7" borderId="1" xfId="2" applyNumberFormat="1" applyFont="1" applyFill="1" applyBorder="1" applyAlignment="1">
      <alignment horizontal="left" vertical="center" wrapText="1"/>
    </xf>
    <xf numFmtId="10" fontId="10" fillId="3" borderId="1" xfId="2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167" fontId="10" fillId="3" borderId="1" xfId="0" applyNumberFormat="1" applyFont="1" applyFill="1" applyBorder="1" applyAlignment="1">
      <alignment horizontal="center" vertical="center"/>
    </xf>
    <xf numFmtId="10" fontId="10" fillId="0" borderId="0" xfId="2" applyNumberFormat="1" applyFont="1" applyAlignment="1">
      <alignment vertical="center"/>
    </xf>
    <xf numFmtId="3" fontId="13" fillId="2" borderId="1" xfId="2" applyNumberFormat="1" applyFont="1" applyFill="1" applyBorder="1" applyAlignment="1">
      <alignment horizontal="left" vertical="center" wrapText="1" indent="2"/>
    </xf>
    <xf numFmtId="3" fontId="13" fillId="0" borderId="0" xfId="2" applyNumberFormat="1" applyFont="1" applyAlignment="1">
      <alignment vertical="center"/>
    </xf>
    <xf numFmtId="3" fontId="13" fillId="0" borderId="0" xfId="2" applyNumberFormat="1" applyFont="1"/>
    <xf numFmtId="4" fontId="10" fillId="14" borderId="1" xfId="2" applyNumberFormat="1" applyFont="1" applyFill="1" applyBorder="1" applyAlignment="1">
      <alignment vertical="center" wrapText="1"/>
    </xf>
    <xf numFmtId="4" fontId="10" fillId="15" borderId="1" xfId="2" applyNumberFormat="1" applyFont="1" applyFill="1" applyBorder="1" applyAlignment="1">
      <alignment horizontal="center" vertical="center"/>
    </xf>
    <xf numFmtId="4" fontId="10" fillId="15" borderId="1" xfId="0" applyNumberFormat="1" applyFont="1" applyFill="1" applyBorder="1" applyAlignment="1">
      <alignment horizontal="center" vertical="center"/>
    </xf>
    <xf numFmtId="168" fontId="10" fillId="15" borderId="1" xfId="0" applyNumberFormat="1" applyFont="1" applyFill="1" applyBorder="1" applyAlignment="1">
      <alignment horizontal="center" vertical="center"/>
    </xf>
    <xf numFmtId="4" fontId="10" fillId="7" borderId="1" xfId="2" applyNumberFormat="1" applyFont="1" applyFill="1" applyBorder="1" applyAlignment="1">
      <alignment vertical="center" wrapText="1"/>
    </xf>
    <xf numFmtId="4" fontId="10" fillId="3" borderId="1" xfId="2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0" borderId="0" xfId="2" applyNumberFormat="1" applyFont="1" applyAlignment="1">
      <alignment vertical="center"/>
    </xf>
    <xf numFmtId="169" fontId="10" fillId="15" borderId="1" xfId="2" applyNumberFormat="1" applyFont="1" applyFill="1" applyBorder="1" applyAlignment="1">
      <alignment horizontal="center" vertical="center"/>
    </xf>
    <xf numFmtId="170" fontId="10" fillId="15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vertical="center" wrapText="1"/>
    </xf>
    <xf numFmtId="4" fontId="18" fillId="17" borderId="1" xfId="2" applyNumberFormat="1" applyFont="1" applyFill="1" applyBorder="1" applyAlignment="1">
      <alignment horizontal="center" vertical="center" wrapText="1"/>
    </xf>
    <xf numFmtId="4" fontId="18" fillId="17" borderId="1" xfId="0" applyNumberFormat="1" applyFont="1" applyFill="1" applyBorder="1" applyAlignment="1">
      <alignment horizontal="center" vertical="center"/>
    </xf>
    <xf numFmtId="4" fontId="10" fillId="3" borderId="1" xfId="2" applyNumberFormat="1" applyFont="1" applyFill="1" applyBorder="1" applyAlignment="1">
      <alignment horizontal="center" vertical="center" wrapText="1"/>
    </xf>
    <xf numFmtId="10" fontId="15" fillId="18" borderId="1" xfId="2" applyNumberFormat="1" applyFont="1" applyFill="1" applyBorder="1" applyAlignment="1">
      <alignment horizontal="left" vertical="center" wrapText="1" indent="2"/>
    </xf>
    <xf numFmtId="10" fontId="18" fillId="18" borderId="1" xfId="2" applyNumberFormat="1" applyFont="1" applyFill="1" applyBorder="1" applyAlignment="1">
      <alignment horizontal="center" vertical="center"/>
    </xf>
    <xf numFmtId="10" fontId="15" fillId="17" borderId="1" xfId="0" applyNumberFormat="1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horizontal="left" vertical="center" wrapText="1" indent="2"/>
    </xf>
    <xf numFmtId="10" fontId="13" fillId="0" borderId="1" xfId="0" applyNumberFormat="1" applyFont="1" applyBorder="1" applyAlignment="1">
      <alignment horizontal="center" vertical="center"/>
    </xf>
    <xf numFmtId="10" fontId="13" fillId="0" borderId="0" xfId="2" applyNumberFormat="1" applyFont="1" applyAlignment="1">
      <alignment vertical="center"/>
    </xf>
    <xf numFmtId="10" fontId="13" fillId="0" borderId="0" xfId="2" applyNumberFormat="1" applyFont="1"/>
    <xf numFmtId="4" fontId="15" fillId="18" borderId="1" xfId="2" applyNumberFormat="1" applyFont="1" applyFill="1" applyBorder="1" applyAlignment="1">
      <alignment horizontal="left" vertical="center" wrapText="1" indent="2"/>
    </xf>
    <xf numFmtId="4" fontId="18" fillId="18" borderId="1" xfId="2" applyNumberFormat="1" applyFont="1" applyFill="1" applyBorder="1" applyAlignment="1">
      <alignment horizontal="center" vertical="center"/>
    </xf>
    <xf numFmtId="4" fontId="15" fillId="17" borderId="1" xfId="0" applyNumberFormat="1" applyFont="1" applyFill="1" applyBorder="1" applyAlignment="1">
      <alignment horizontal="center" vertical="center"/>
    </xf>
    <xf numFmtId="4" fontId="13" fillId="2" borderId="1" xfId="2" applyNumberFormat="1" applyFont="1" applyFill="1" applyBorder="1" applyAlignment="1">
      <alignment horizontal="left" vertical="center" wrapText="1" indent="2"/>
    </xf>
    <xf numFmtId="4" fontId="13" fillId="0" borderId="1" xfId="0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vertical="center"/>
    </xf>
    <xf numFmtId="4" fontId="13" fillId="0" borderId="0" xfId="2" applyNumberFormat="1" applyFont="1"/>
    <xf numFmtId="10" fontId="10" fillId="14" borderId="1" xfId="2" applyNumberFormat="1" applyFont="1" applyFill="1" applyBorder="1" applyAlignment="1">
      <alignment vertical="center" wrapText="1"/>
    </xf>
    <xf numFmtId="10" fontId="10" fillId="15" borderId="1" xfId="2" applyNumberFormat="1" applyFont="1" applyFill="1" applyBorder="1" applyAlignment="1">
      <alignment horizontal="center" vertical="center"/>
    </xf>
    <xf numFmtId="10" fontId="10" fillId="15" borderId="1" xfId="0" applyNumberFormat="1" applyFont="1" applyFill="1" applyBorder="1" applyAlignment="1">
      <alignment horizontal="center" vertical="center" wrapText="1"/>
    </xf>
    <xf numFmtId="10" fontId="10" fillId="7" borderId="1" xfId="2" applyNumberFormat="1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 indent="2"/>
    </xf>
    <xf numFmtId="0" fontId="10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0" fillId="19" borderId="1" xfId="0" applyNumberFormat="1" applyFont="1" applyFill="1" applyBorder="1" applyAlignment="1">
      <alignment vertical="center" wrapText="1"/>
    </xf>
    <xf numFmtId="10" fontId="10" fillId="15" borderId="1" xfId="0" applyNumberFormat="1" applyFont="1" applyFill="1" applyBorder="1" applyAlignment="1">
      <alignment horizontal="center" vertical="center"/>
    </xf>
    <xf numFmtId="9" fontId="10" fillId="15" borderId="1" xfId="0" applyNumberFormat="1" applyFont="1" applyFill="1" applyBorder="1" applyAlignment="1">
      <alignment horizontal="center" vertical="center" wrapText="1"/>
    </xf>
    <xf numFmtId="10" fontId="10" fillId="20" borderId="1" xfId="0" applyNumberFormat="1" applyFont="1" applyFill="1" applyBorder="1" applyAlignment="1">
      <alignment vertical="center" wrapText="1"/>
    </xf>
    <xf numFmtId="3" fontId="10" fillId="0" borderId="1" xfId="2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164" fontId="10" fillId="21" borderId="1" xfId="2" applyNumberFormat="1" applyFont="1" applyFill="1" applyBorder="1" applyAlignment="1">
      <alignment horizontal="center" vertical="center" wrapText="1"/>
    </xf>
    <xf numFmtId="164" fontId="10" fillId="21" borderId="1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164" fontId="13" fillId="0" borderId="0" xfId="2" applyNumberFormat="1" applyFont="1"/>
    <xf numFmtId="10" fontId="10" fillId="15" borderId="1" xfId="3" applyNumberFormat="1" applyFont="1" applyFill="1" applyBorder="1" applyAlignment="1" applyProtection="1">
      <alignment horizontal="center" vertical="center" wrapText="1"/>
    </xf>
    <xf numFmtId="167" fontId="10" fillId="15" borderId="1" xfId="3" applyNumberFormat="1" applyFont="1" applyFill="1" applyBorder="1" applyAlignment="1" applyProtection="1">
      <alignment horizontal="center" vertical="center" wrapText="1"/>
    </xf>
    <xf numFmtId="10" fontId="10" fillId="3" borderId="1" xfId="3" applyNumberFormat="1" applyFont="1" applyFill="1" applyBorder="1" applyAlignment="1" applyProtection="1">
      <alignment horizontal="center" vertical="center" wrapText="1"/>
    </xf>
    <xf numFmtId="3" fontId="13" fillId="22" borderId="1" xfId="0" applyNumberFormat="1" applyFont="1" applyFill="1" applyBorder="1" applyAlignment="1">
      <alignment horizontal="center" vertical="center" wrapText="1"/>
    </xf>
    <xf numFmtId="3" fontId="13" fillId="22" borderId="1" xfId="0" applyNumberFormat="1" applyFont="1" applyFill="1" applyBorder="1" applyAlignment="1">
      <alignment horizontal="center" vertical="center"/>
    </xf>
    <xf numFmtId="10" fontId="10" fillId="15" borderId="1" xfId="2" applyNumberFormat="1" applyFont="1" applyFill="1" applyBorder="1" applyAlignment="1">
      <alignment horizontal="center" vertical="center" wrapText="1"/>
    </xf>
    <xf numFmtId="10" fontId="18" fillId="7" borderId="1" xfId="2" applyNumberFormat="1" applyFont="1" applyFill="1" applyBorder="1" applyAlignment="1">
      <alignment vertical="center" wrapText="1"/>
    </xf>
    <xf numFmtId="10" fontId="18" fillId="3" borderId="1" xfId="2" applyNumberFormat="1" applyFont="1" applyFill="1" applyBorder="1" applyAlignment="1">
      <alignment horizontal="center" vertical="center" wrapText="1"/>
    </xf>
    <xf numFmtId="10" fontId="18" fillId="3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left" vertical="center" wrapText="1" indent="2"/>
    </xf>
    <xf numFmtId="0" fontId="10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8" borderId="1" xfId="2" applyFont="1" applyFill="1" applyBorder="1" applyAlignment="1">
      <alignment horizontal="left" vertical="center" wrapText="1" indent="2"/>
    </xf>
    <xf numFmtId="0" fontId="18" fillId="3" borderId="1" xfId="2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18" fillId="16" borderId="1" xfId="2" applyNumberFormat="1" applyFont="1" applyFill="1" applyBorder="1" applyAlignment="1">
      <alignment vertical="center" wrapText="1"/>
    </xf>
    <xf numFmtId="10" fontId="18" fillId="17" borderId="1" xfId="2" applyNumberFormat="1" applyFont="1" applyFill="1" applyBorder="1" applyAlignment="1">
      <alignment horizontal="center" vertical="center" wrapText="1"/>
    </xf>
    <xf numFmtId="10" fontId="18" fillId="17" borderId="1" xfId="0" applyNumberFormat="1" applyFont="1" applyFill="1" applyBorder="1" applyAlignment="1">
      <alignment horizontal="center" vertical="center" wrapText="1"/>
    </xf>
    <xf numFmtId="10" fontId="10" fillId="3" borderId="1" xfId="2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18" fillId="17" borderId="1" xfId="2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3" fontId="15" fillId="17" borderId="1" xfId="0" applyNumberFormat="1" applyFont="1" applyFill="1" applyBorder="1" applyAlignment="1">
      <alignment horizontal="center" vertical="center" wrapText="1"/>
    </xf>
    <xf numFmtId="0" fontId="15" fillId="18" borderId="1" xfId="2" applyFont="1" applyFill="1" applyBorder="1" applyAlignment="1">
      <alignment horizontal="left" vertical="center" wrapText="1" indent="2"/>
    </xf>
    <xf numFmtId="0" fontId="15" fillId="23" borderId="1" xfId="0" applyFont="1" applyFill="1" applyBorder="1" applyAlignment="1">
      <alignment horizontal="center" vertical="center" wrapText="1"/>
    </xf>
    <xf numFmtId="3" fontId="15" fillId="23" borderId="1" xfId="0" applyNumberFormat="1" applyFont="1" applyFill="1" applyBorder="1" applyAlignment="1">
      <alignment horizontal="center" vertical="center" wrapText="1"/>
    </xf>
    <xf numFmtId="4" fontId="10" fillId="15" borderId="1" xfId="2" applyNumberFormat="1" applyFont="1" applyFill="1" applyBorder="1" applyAlignment="1">
      <alignment horizontal="center" vertical="center" wrapText="1"/>
    </xf>
    <xf numFmtId="4" fontId="10" fillId="15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9" fillId="2" borderId="1" xfId="2" applyNumberFormat="1" applyFont="1" applyFill="1" applyBorder="1" applyAlignment="1">
      <alignment horizontal="left" vertical="center" wrapText="1" indent="2"/>
    </xf>
    <xf numFmtId="3" fontId="13" fillId="17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71" fontId="20" fillId="18" borderId="1" xfId="2" applyNumberFormat="1" applyFont="1" applyFill="1" applyBorder="1" applyAlignment="1">
      <alignment horizontal="left" vertical="center" wrapText="1" indent="2"/>
    </xf>
    <xf numFmtId="171" fontId="18" fillId="17" borderId="1" xfId="2" applyNumberFormat="1" applyFont="1" applyFill="1" applyBorder="1" applyAlignment="1">
      <alignment horizontal="center" vertical="center" wrapText="1"/>
    </xf>
    <xf numFmtId="171" fontId="15" fillId="17" borderId="1" xfId="0" applyNumberFormat="1" applyFont="1" applyFill="1" applyBorder="1" applyAlignment="1">
      <alignment horizontal="center" vertical="center" wrapText="1"/>
    </xf>
    <xf numFmtId="171" fontId="13" fillId="2" borderId="1" xfId="2" applyNumberFormat="1" applyFont="1" applyFill="1" applyBorder="1" applyAlignment="1">
      <alignment horizontal="left" vertical="center" wrapText="1" indent="2"/>
    </xf>
    <xf numFmtId="171" fontId="10" fillId="0" borderId="1" xfId="2" applyNumberFormat="1" applyFont="1" applyBorder="1" applyAlignment="1">
      <alignment horizontal="center" vertical="center" wrapText="1"/>
    </xf>
    <xf numFmtId="171" fontId="13" fillId="0" borderId="1" xfId="0" applyNumberFormat="1" applyFont="1" applyBorder="1" applyAlignment="1">
      <alignment horizontal="center" vertical="center" wrapText="1"/>
    </xf>
    <xf numFmtId="171" fontId="13" fillId="0" borderId="0" xfId="2" applyNumberFormat="1" applyFont="1" applyAlignment="1">
      <alignment vertical="center"/>
    </xf>
    <xf numFmtId="171" fontId="13" fillId="0" borderId="0" xfId="2" applyNumberFormat="1" applyFont="1"/>
    <xf numFmtId="171" fontId="15" fillId="18" borderId="1" xfId="2" applyNumberFormat="1" applyFont="1" applyFill="1" applyBorder="1" applyAlignment="1">
      <alignment horizontal="left" vertical="center" wrapText="1" indent="2"/>
    </xf>
    <xf numFmtId="171" fontId="15" fillId="23" borderId="1" xfId="0" applyNumberFormat="1" applyFont="1" applyFill="1" applyBorder="1" applyAlignment="1">
      <alignment horizontal="center" vertical="center" wrapText="1"/>
    </xf>
    <xf numFmtId="171" fontId="13" fillId="4" borderId="1" xfId="0" applyNumberFormat="1" applyFont="1" applyFill="1" applyBorder="1" applyAlignment="1">
      <alignment horizontal="center" vertical="center" wrapText="1"/>
    </xf>
    <xf numFmtId="10" fontId="10" fillId="14" borderId="5" xfId="2" applyNumberFormat="1" applyFont="1" applyFill="1" applyBorder="1" applyAlignment="1">
      <alignment vertical="center" wrapText="1"/>
    </xf>
    <xf numFmtId="10" fontId="10" fillId="15" borderId="5" xfId="2" applyNumberFormat="1" applyFont="1" applyFill="1" applyBorder="1" applyAlignment="1">
      <alignment horizontal="center" vertical="center" wrapText="1"/>
    </xf>
    <xf numFmtId="10" fontId="10" fillId="15" borderId="12" xfId="0" applyNumberFormat="1" applyFont="1" applyFill="1" applyBorder="1" applyAlignment="1">
      <alignment horizontal="center" vertical="center" wrapText="1"/>
    </xf>
    <xf numFmtId="10" fontId="18" fillId="17" borderId="13" xfId="0" applyNumberFormat="1" applyFont="1" applyFill="1" applyBorder="1" applyAlignment="1">
      <alignment horizontal="center" vertical="center" wrapText="1"/>
    </xf>
    <xf numFmtId="10" fontId="18" fillId="17" borderId="0" xfId="0" applyNumberFormat="1" applyFont="1" applyFill="1" applyAlignment="1">
      <alignment horizontal="center" vertical="center" wrapText="1"/>
    </xf>
    <xf numFmtId="10" fontId="10" fillId="17" borderId="0" xfId="0" applyNumberFormat="1" applyFont="1" applyFill="1" applyAlignment="1">
      <alignment horizontal="center" vertical="center" wrapText="1"/>
    </xf>
    <xf numFmtId="10" fontId="10" fillId="15" borderId="14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5" fillId="17" borderId="13" xfId="0" applyNumberFormat="1" applyFont="1" applyFill="1" applyBorder="1" applyAlignment="1">
      <alignment horizontal="center" vertical="center" wrapText="1"/>
    </xf>
    <xf numFmtId="3" fontId="15" fillId="17" borderId="0" xfId="0" applyNumberFormat="1" applyFont="1" applyFill="1" applyAlignment="1">
      <alignment horizontal="center" vertical="center" wrapText="1"/>
    </xf>
    <xf numFmtId="3" fontId="13" fillId="17" borderId="0" xfId="0" applyNumberFormat="1" applyFont="1" applyFill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4" borderId="10" xfId="0" applyNumberFormat="1" applyFont="1" applyFill="1" applyBorder="1" applyAlignment="1">
      <alignment horizontal="center" vertical="center" wrapText="1"/>
    </xf>
    <xf numFmtId="3" fontId="15" fillId="23" borderId="13" xfId="0" applyNumberFormat="1" applyFont="1" applyFill="1" applyBorder="1" applyAlignment="1">
      <alignment horizontal="center" vertical="center" wrapText="1"/>
    </xf>
    <xf numFmtId="3" fontId="15" fillId="23" borderId="0" xfId="0" applyNumberFormat="1" applyFont="1" applyFill="1" applyAlignment="1">
      <alignment horizontal="center" vertical="center" wrapText="1"/>
    </xf>
    <xf numFmtId="3" fontId="13" fillId="4" borderId="15" xfId="0" applyNumberFormat="1" applyFont="1" applyFill="1" applyBorder="1" applyAlignment="1">
      <alignment horizontal="center" vertical="center" wrapText="1"/>
    </xf>
    <xf numFmtId="3" fontId="10" fillId="14" borderId="1" xfId="2" applyNumberFormat="1" applyFont="1" applyFill="1" applyBorder="1" applyAlignment="1">
      <alignment vertical="center" wrapText="1"/>
    </xf>
    <xf numFmtId="3" fontId="10" fillId="15" borderId="1" xfId="2" applyNumberFormat="1" applyFont="1" applyFill="1" applyBorder="1" applyAlignment="1">
      <alignment horizontal="center" vertical="center" wrapText="1"/>
    </xf>
    <xf numFmtId="3" fontId="10" fillId="15" borderId="10" xfId="0" applyNumberFormat="1" applyFont="1" applyFill="1" applyBorder="1" applyAlignment="1">
      <alignment horizontal="center" vertical="center" wrapText="1"/>
    </xf>
    <xf numFmtId="3" fontId="18" fillId="15" borderId="12" xfId="0" applyNumberFormat="1" applyFont="1" applyFill="1" applyBorder="1" applyAlignment="1">
      <alignment horizontal="center" vertical="center" wrapText="1"/>
    </xf>
    <xf numFmtId="3" fontId="18" fillId="15" borderId="16" xfId="0" applyNumberFormat="1" applyFont="1" applyFill="1" applyBorder="1" applyAlignment="1">
      <alignment horizontal="center" vertical="center" wrapText="1"/>
    </xf>
    <xf numFmtId="3" fontId="10" fillId="15" borderId="14" xfId="0" applyNumberFormat="1" applyFont="1" applyFill="1" applyBorder="1" applyAlignment="1">
      <alignment horizontal="center" vertical="center" wrapText="1"/>
    </xf>
    <xf numFmtId="3" fontId="10" fillId="15" borderId="15" xfId="0" applyNumberFormat="1" applyFont="1" applyFill="1" applyBorder="1" applyAlignment="1">
      <alignment horizontal="center" vertical="center" wrapText="1"/>
    </xf>
    <xf numFmtId="3" fontId="10" fillId="0" borderId="0" xfId="2" applyNumberFormat="1" applyFont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64" fontId="10" fillId="14" borderId="2" xfId="2" applyNumberFormat="1" applyFont="1" applyFill="1" applyBorder="1" applyAlignment="1">
      <alignment horizontal="center" vertical="center" wrapText="1"/>
    </xf>
    <xf numFmtId="164" fontId="10" fillId="14" borderId="4" xfId="2" applyNumberFormat="1" applyFont="1" applyFill="1" applyBorder="1" applyAlignment="1">
      <alignment horizontal="center" vertical="center" wrapText="1"/>
    </xf>
    <xf numFmtId="164" fontId="10" fillId="14" borderId="1" xfId="2" applyNumberFormat="1" applyFont="1" applyFill="1" applyBorder="1" applyAlignment="1">
      <alignment horizontal="center" vertical="center" wrapText="1"/>
    </xf>
    <xf numFmtId="164" fontId="10" fillId="7" borderId="1" xfId="2" applyNumberFormat="1" applyFont="1" applyFill="1" applyBorder="1" applyAlignment="1">
      <alignment horizontal="center" vertical="center" wrapText="1"/>
    </xf>
    <xf numFmtId="10" fontId="13" fillId="2" borderId="2" xfId="2" applyNumberFormat="1" applyFont="1" applyFill="1" applyBorder="1" applyAlignment="1">
      <alignment vertical="center" wrapText="1"/>
    </xf>
    <xf numFmtId="10" fontId="10" fillId="0" borderId="4" xfId="2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" xfId="2" applyNumberFormat="1" applyFont="1" applyBorder="1" applyAlignment="1">
      <alignment horizontal="left" vertical="center" wrapText="1"/>
    </xf>
    <xf numFmtId="164" fontId="10" fillId="15" borderId="1" xfId="2" applyNumberFormat="1" applyFont="1" applyFill="1" applyBorder="1" applyAlignment="1">
      <alignment horizontal="center" vertical="center"/>
    </xf>
    <xf numFmtId="164" fontId="10" fillId="19" borderId="1" xfId="2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horizontal="center" vertical="center"/>
    </xf>
    <xf numFmtId="164" fontId="10" fillId="20" borderId="1" xfId="2" applyNumberFormat="1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vertical="center" wrapText="1"/>
    </xf>
    <xf numFmtId="10" fontId="13" fillId="2" borderId="1" xfId="2" applyNumberFormat="1" applyFont="1" applyFill="1" applyBorder="1" applyAlignment="1">
      <alignment horizontal="center" vertical="center" wrapText="1"/>
    </xf>
    <xf numFmtId="10" fontId="13" fillId="24" borderId="1" xfId="2" applyNumberFormat="1" applyFont="1" applyFill="1" applyBorder="1" applyAlignment="1">
      <alignment horizontal="center" vertical="center" wrapText="1"/>
    </xf>
    <xf numFmtId="10" fontId="13" fillId="2" borderId="1" xfId="2" applyNumberFormat="1" applyFont="1" applyFill="1" applyBorder="1" applyAlignment="1">
      <alignment horizontal="left" vertical="center" wrapText="1"/>
    </xf>
    <xf numFmtId="4" fontId="13" fillId="2" borderId="1" xfId="2" applyNumberFormat="1" applyFont="1" applyFill="1" applyBorder="1" applyAlignment="1">
      <alignment vertical="center" wrapText="1"/>
    </xf>
    <xf numFmtId="4" fontId="13" fillId="2" borderId="1" xfId="2" applyNumberFormat="1" applyFont="1" applyFill="1" applyBorder="1" applyAlignment="1">
      <alignment horizontal="center" vertical="center" wrapText="1"/>
    </xf>
    <xf numFmtId="4" fontId="13" fillId="24" borderId="1" xfId="2" applyNumberFormat="1" applyFont="1" applyFill="1" applyBorder="1" applyAlignment="1">
      <alignment horizontal="center" vertical="center" wrapText="1"/>
    </xf>
    <xf numFmtId="4" fontId="13" fillId="2" borderId="1" xfId="2" applyNumberFormat="1" applyFont="1" applyFill="1" applyBorder="1" applyAlignment="1">
      <alignment horizontal="left" vertical="center" wrapText="1"/>
    </xf>
    <xf numFmtId="169" fontId="13" fillId="0" borderId="1" xfId="2" applyNumberFormat="1" applyFont="1" applyBorder="1" applyAlignment="1">
      <alignment horizontal="center" vertical="center"/>
    </xf>
    <xf numFmtId="169" fontId="13" fillId="0" borderId="1" xfId="2" applyNumberFormat="1" applyFont="1" applyBorder="1" applyAlignment="1">
      <alignment horizontal="left" vertical="center"/>
    </xf>
    <xf numFmtId="4" fontId="13" fillId="0" borderId="1" xfId="2" applyNumberFormat="1" applyFont="1" applyBorder="1" applyAlignment="1">
      <alignment horizontal="center" vertical="center"/>
    </xf>
    <xf numFmtId="10" fontId="13" fillId="2" borderId="2" xfId="2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10" fontId="13" fillId="0" borderId="1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21" fillId="8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3" fontId="12" fillId="2" borderId="7" xfId="2" applyNumberFormat="1" applyFont="1" applyFill="1" applyBorder="1" applyAlignment="1">
      <alignment horizontal="center" vertical="center" wrapText="1"/>
    </xf>
    <xf numFmtId="3" fontId="12" fillId="2" borderId="8" xfId="2" applyNumberFormat="1" applyFont="1" applyFill="1" applyBorder="1" applyAlignment="1">
      <alignment horizontal="center" vertical="center" wrapText="1"/>
    </xf>
    <xf numFmtId="3" fontId="12" fillId="2" borderId="5" xfId="2" applyNumberFormat="1" applyFont="1" applyFill="1" applyBorder="1" applyAlignment="1">
      <alignment horizontal="center" vertical="center" wrapText="1"/>
    </xf>
    <xf numFmtId="3" fontId="13" fillId="2" borderId="7" xfId="2" applyNumberFormat="1" applyFont="1" applyFill="1" applyBorder="1" applyAlignment="1">
      <alignment horizontal="center" vertical="center" wrapText="1"/>
    </xf>
    <xf numFmtId="3" fontId="13" fillId="2" borderId="8" xfId="2" applyNumberFormat="1" applyFont="1" applyFill="1" applyBorder="1" applyAlignment="1">
      <alignment horizontal="center" vertical="center" wrapText="1"/>
    </xf>
    <xf numFmtId="3" fontId="13" fillId="2" borderId="5" xfId="2" applyNumberFormat="1" applyFont="1" applyFill="1" applyBorder="1" applyAlignment="1">
      <alignment horizontal="center" vertical="center" wrapText="1"/>
    </xf>
    <xf numFmtId="3" fontId="13" fillId="4" borderId="7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vertical="center"/>
    </xf>
    <xf numFmtId="3" fontId="5" fillId="0" borderId="7" xfId="2" applyNumberFormat="1" applyBorder="1" applyAlignment="1">
      <alignment horizontal="center" vertical="center"/>
    </xf>
    <xf numFmtId="3" fontId="5" fillId="0" borderId="8" xfId="2" applyNumberFormat="1" applyBorder="1" applyAlignment="1">
      <alignment horizontal="center" vertical="center"/>
    </xf>
    <xf numFmtId="3" fontId="5" fillId="0" borderId="5" xfId="2" applyNumberForma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left" vertical="center" wrapText="1"/>
    </xf>
    <xf numFmtId="164" fontId="9" fillId="3" borderId="3" xfId="2" applyNumberFormat="1" applyFont="1" applyFill="1" applyBorder="1" applyAlignment="1">
      <alignment horizontal="left" vertical="center" wrapText="1"/>
    </xf>
    <xf numFmtId="164" fontId="9" fillId="3" borderId="4" xfId="2" applyNumberFormat="1" applyFont="1" applyFill="1" applyBorder="1" applyAlignment="1">
      <alignment horizontal="left" vertical="center" wrapText="1"/>
    </xf>
    <xf numFmtId="3" fontId="12" fillId="2" borderId="7" xfId="2" applyNumberFormat="1" applyFont="1" applyFill="1" applyBorder="1" applyAlignment="1">
      <alignment horizontal="center" vertical="center"/>
    </xf>
    <xf numFmtId="3" fontId="12" fillId="2" borderId="8" xfId="2" applyNumberFormat="1" applyFont="1" applyFill="1" applyBorder="1" applyAlignment="1">
      <alignment horizontal="center" vertical="center"/>
    </xf>
    <xf numFmtId="3" fontId="12" fillId="2" borderId="5" xfId="2" applyNumberFormat="1" applyFont="1" applyFill="1" applyBorder="1" applyAlignment="1">
      <alignment horizontal="center" vertical="center"/>
    </xf>
    <xf numFmtId="3" fontId="13" fillId="2" borderId="7" xfId="2" applyNumberFormat="1" applyFont="1" applyFill="1" applyBorder="1" applyAlignment="1">
      <alignment horizontal="center" vertical="center"/>
    </xf>
    <xf numFmtId="3" fontId="13" fillId="2" borderId="8" xfId="2" applyNumberFormat="1" applyFont="1" applyFill="1" applyBorder="1" applyAlignment="1">
      <alignment horizontal="center" vertical="center"/>
    </xf>
    <xf numFmtId="3" fontId="13" fillId="2" borderId="5" xfId="2" applyNumberFormat="1" applyFont="1" applyFill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center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3" fillId="0" borderId="9" xfId="2" applyNumberFormat="1" applyFont="1" applyBorder="1" applyAlignment="1">
      <alignment horizontal="center" vertical="center" wrapText="1"/>
    </xf>
    <xf numFmtId="3" fontId="13" fillId="0" borderId="6" xfId="2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left" vertical="center"/>
    </xf>
    <xf numFmtId="0" fontId="22" fillId="0" borderId="0" xfId="2" applyFont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/>
    </xf>
    <xf numFmtId="164" fontId="10" fillId="13" borderId="1" xfId="2" applyNumberFormat="1" applyFont="1" applyFill="1" applyBorder="1" applyAlignment="1">
      <alignment horizontal="center" vertical="center"/>
    </xf>
    <xf numFmtId="164" fontId="10" fillId="7" borderId="1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7F086981-0E1B-463C-891F-547FFB6644A2}"/>
    <cellStyle name="Normal 5 2" xfId="2" xr:uid="{40C0A55E-7584-4693-87A6-DE20AFBD2645}"/>
    <cellStyle name="Porcentagem 2" xfId="3" xr:uid="{54221345-A4EB-45C4-8DC3-3CEA1E793F46}"/>
    <cellStyle name="Porcentagem 4" xfId="4" xr:uid="{5AD3522F-BBFD-41D3-A101-09D22B51B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9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7015090B-0C82-B9C9-695B-FAFA3547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80</xdr:col>
      <xdr:colOff>190500</xdr:colOff>
      <xdr:row>0</xdr:row>
      <xdr:rowOff>619125</xdr:rowOff>
    </xdr:to>
    <xdr:pic>
      <xdr:nvPicPr>
        <xdr:cNvPr id="1030" name="Imagem 2">
          <a:extLst>
            <a:ext uri="{FF2B5EF4-FFF2-40B4-BE49-F238E27FC236}">
              <a16:creationId xmlns:a16="http://schemas.microsoft.com/office/drawing/2014/main" id="{0E834BB2-B05B-5683-69C2-721C953F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3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B38B1BD-D7BF-0B97-662F-AFCCFE2C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3181350</xdr:colOff>
      <xdr:row>0</xdr:row>
      <xdr:rowOff>133350</xdr:rowOff>
    </xdr:from>
    <xdr:to>
      <xdr:col>71</xdr:col>
      <xdr:colOff>1143000</xdr:colOff>
      <xdr:row>0</xdr:row>
      <xdr:rowOff>666750</xdr:rowOff>
    </xdr:to>
    <xdr:pic>
      <xdr:nvPicPr>
        <xdr:cNvPr id="2054" name="Imagem 2">
          <a:extLst>
            <a:ext uri="{FF2B5EF4-FFF2-40B4-BE49-F238E27FC236}">
              <a16:creationId xmlns:a16="http://schemas.microsoft.com/office/drawing/2014/main" id="{72CA7934-DF9A-1F4D-D91C-260E2CEF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335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F512-922C-49C5-B960-FF337496BF85}">
  <sheetPr>
    <tabColor theme="9" tint="0.59999389629810485"/>
  </sheetPr>
  <dimension ref="A1:CY158"/>
  <sheetViews>
    <sheetView showGridLines="0" view="pageBreakPreview" topLeftCell="BH148" zoomScaleNormal="100" zoomScaleSheetLayoutView="100" workbookViewId="0">
      <selection activeCell="A2" sqref="A2:CY158"/>
    </sheetView>
  </sheetViews>
  <sheetFormatPr defaultColWidth="8.7109375" defaultRowHeight="15" x14ac:dyDescent="0.25"/>
  <cols>
    <col min="1" max="1" width="49.42578125" style="91" hidden="1" customWidth="1"/>
    <col min="2" max="27" width="21.7109375" style="92" hidden="1" customWidth="1"/>
    <col min="28" max="34" width="15.7109375" style="92" hidden="1" customWidth="1"/>
    <col min="35" max="35" width="13.85546875" style="92" hidden="1" customWidth="1"/>
    <col min="36" max="36" width="15.7109375" style="179" hidden="1" customWidth="1"/>
    <col min="37" max="37" width="21.140625" style="92" hidden="1" customWidth="1"/>
    <col min="38" max="38" width="20.7109375" style="179" hidden="1" customWidth="1"/>
    <col min="39" max="39" width="13.85546875" style="92" hidden="1" customWidth="1"/>
    <col min="40" max="42" width="15.7109375" style="92" hidden="1" customWidth="1"/>
    <col min="43" max="44" width="20.7109375" style="92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customWidth="1"/>
    <col min="87" max="87" width="7" style="5" customWidth="1"/>
    <col min="88" max="91" width="20.7109375" style="5" customWidth="1"/>
    <col min="92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354" t="s">
        <v>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  <c r="BS2" s="354"/>
      <c r="BT2" s="354"/>
      <c r="BU2" s="354"/>
      <c r="BV2" s="354"/>
      <c r="BW2" s="354"/>
      <c r="BX2" s="354"/>
      <c r="BY2" s="354"/>
      <c r="BZ2" s="354"/>
      <c r="CA2" s="354"/>
      <c r="CB2" s="354"/>
      <c r="CC2" s="354"/>
      <c r="CD2" s="354"/>
      <c r="CE2" s="354"/>
      <c r="CF2" s="354"/>
      <c r="CG2" s="354"/>
      <c r="CH2" s="354"/>
      <c r="CI2" s="354"/>
      <c r="CJ2" s="354"/>
      <c r="CK2" s="354"/>
      <c r="CL2" s="354"/>
      <c r="CM2" s="354"/>
      <c r="CN2" s="354"/>
      <c r="CO2" s="354"/>
      <c r="CP2" s="354"/>
      <c r="CQ2" s="354"/>
      <c r="CR2" s="354"/>
      <c r="CS2" s="354"/>
      <c r="CT2" s="354"/>
      <c r="CU2" s="354"/>
      <c r="CV2" s="354"/>
      <c r="CW2" s="354"/>
      <c r="CX2" s="354"/>
      <c r="CY2" s="354"/>
    </row>
    <row r="3" spans="1:103" x14ac:dyDescent="0.25">
      <c r="A3" s="6" t="s">
        <v>1</v>
      </c>
      <c r="B3" s="355" t="s">
        <v>2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 t="s">
        <v>3</v>
      </c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355"/>
      <c r="BC3" s="355"/>
      <c r="BD3" s="355"/>
      <c r="BE3" s="355"/>
      <c r="BF3" s="355"/>
      <c r="BG3" s="355"/>
      <c r="BH3" s="6" t="s">
        <v>4</v>
      </c>
      <c r="BI3" s="355" t="s">
        <v>5</v>
      </c>
      <c r="BJ3" s="355"/>
      <c r="BK3" s="355"/>
      <c r="BL3" s="355"/>
      <c r="BM3" s="355"/>
      <c r="BN3" s="355"/>
      <c r="BO3" s="355"/>
      <c r="BP3" s="355"/>
      <c r="BQ3" s="355"/>
      <c r="BR3" s="355"/>
      <c r="BS3" s="355"/>
      <c r="BT3" s="355"/>
      <c r="BU3" s="355"/>
      <c r="BV3" s="355"/>
      <c r="BW3" s="355"/>
      <c r="BX3" s="355"/>
      <c r="BY3" s="355"/>
      <c r="BZ3" s="355"/>
      <c r="CA3" s="355"/>
      <c r="CB3" s="355"/>
      <c r="CC3" s="355"/>
      <c r="CD3" s="355"/>
      <c r="CE3" s="355"/>
      <c r="CF3" s="355"/>
      <c r="CG3" s="355"/>
      <c r="CH3" s="355"/>
      <c r="CI3" s="355"/>
      <c r="CJ3" s="355"/>
      <c r="CK3" s="355"/>
      <c r="CL3" s="355"/>
      <c r="CM3" s="355"/>
      <c r="CN3" s="355"/>
      <c r="CO3" s="355"/>
      <c r="CP3" s="355"/>
      <c r="CQ3" s="355"/>
      <c r="CR3" s="355"/>
      <c r="CS3" s="355"/>
      <c r="CT3" s="355"/>
      <c r="CU3" s="355"/>
      <c r="CV3" s="355"/>
      <c r="CW3" s="355"/>
      <c r="CX3" s="355"/>
      <c r="CY3" s="355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423</v>
      </c>
      <c r="CM6" s="17">
        <f t="shared" si="3"/>
        <v>451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v>139</v>
      </c>
      <c r="CM7" s="17">
        <f t="shared" si="4"/>
        <v>140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2641</v>
      </c>
      <c r="CM8" s="23">
        <f t="shared" si="6"/>
        <v>2834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v>130</v>
      </c>
      <c r="CM9" s="23">
        <f t="shared" si="8"/>
        <v>131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166</v>
      </c>
      <c r="CM10" s="23">
        <f t="shared" si="9"/>
        <v>164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6373</v>
      </c>
      <c r="CM11" s="25">
        <f t="shared" si="12"/>
        <v>6379</v>
      </c>
      <c r="CN11" s="25">
        <f t="shared" si="12"/>
        <v>0</v>
      </c>
      <c r="CO11" s="25">
        <f t="shared" si="12"/>
        <v>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>
        <v>138</v>
      </c>
      <c r="CM14" s="23">
        <v>174</v>
      </c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>
        <v>285</v>
      </c>
      <c r="CM15" s="23">
        <v>277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423</v>
      </c>
      <c r="CM17" s="47">
        <f t="shared" si="16"/>
        <v>451</v>
      </c>
      <c r="CN17" s="47">
        <f t="shared" si="16"/>
        <v>0</v>
      </c>
      <c r="CO17" s="47">
        <f t="shared" si="16"/>
        <v>0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>
        <v>139</v>
      </c>
      <c r="CM20" s="23">
        <v>140</v>
      </c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356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356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356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359">
        <v>196</v>
      </c>
      <c r="AK23" s="23">
        <v>96</v>
      </c>
      <c r="AL23" s="359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359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362">
        <v>95</v>
      </c>
      <c r="BF23" s="23">
        <v>47</v>
      </c>
      <c r="BG23" s="23">
        <f>BF23+BK23+BK31</f>
        <v>114</v>
      </c>
      <c r="BH23" s="24" t="s">
        <v>37</v>
      </c>
      <c r="BI23" s="362">
        <v>100</v>
      </c>
      <c r="BJ23" s="365">
        <v>52</v>
      </c>
      <c r="BK23" s="23">
        <v>34</v>
      </c>
      <c r="BL23" s="365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>
        <v>42</v>
      </c>
      <c r="CM23" s="23">
        <v>43</v>
      </c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357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357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357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360"/>
      <c r="AK24" s="23">
        <v>40</v>
      </c>
      <c r="AL24" s="360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360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363"/>
      <c r="BF24" s="23">
        <v>25</v>
      </c>
      <c r="BG24" s="23">
        <f>BF24+BK24+BK32</f>
        <v>42</v>
      </c>
      <c r="BH24" s="24" t="s">
        <v>38</v>
      </c>
      <c r="BI24" s="363"/>
      <c r="BJ24" s="366"/>
      <c r="BK24" s="23">
        <v>8</v>
      </c>
      <c r="BL24" s="366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>
        <v>16</v>
      </c>
      <c r="CM24" s="23">
        <v>16</v>
      </c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358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358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358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361"/>
      <c r="AK25" s="23">
        <v>10</v>
      </c>
      <c r="AL25" s="360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360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363"/>
      <c r="BF25" s="23">
        <v>19</v>
      </c>
      <c r="BG25" s="23">
        <f>BF25+BK25</f>
        <v>43</v>
      </c>
      <c r="BH25" s="24" t="s">
        <v>39</v>
      </c>
      <c r="BI25" s="363"/>
      <c r="BJ25" s="366"/>
      <c r="BK25" s="23">
        <v>24</v>
      </c>
      <c r="BL25" s="366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>
        <v>20</v>
      </c>
      <c r="CM25" s="23">
        <v>18</v>
      </c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5"/>
      <c r="AK26" s="23"/>
      <c r="AL26" s="361"/>
      <c r="AM26" s="23"/>
      <c r="AN26" s="23"/>
      <c r="AO26" s="23"/>
      <c r="AP26" s="23"/>
      <c r="AQ26" s="23"/>
      <c r="AR26" s="23">
        <v>5</v>
      </c>
      <c r="AS26" s="360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363"/>
      <c r="BF26" s="23">
        <v>0</v>
      </c>
      <c r="BG26" s="23">
        <f>BF26+BK26</f>
        <v>4</v>
      </c>
      <c r="BH26" s="24" t="s">
        <v>40</v>
      </c>
      <c r="BI26" s="363"/>
      <c r="BJ26" s="366"/>
      <c r="BK26" s="23">
        <v>4</v>
      </c>
      <c r="BL26" s="366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>
        <v>22</v>
      </c>
      <c r="CM26" s="23">
        <v>23</v>
      </c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5"/>
      <c r="AK27" s="23"/>
      <c r="AL27" s="56"/>
      <c r="AM27" s="23"/>
      <c r="AN27" s="23"/>
      <c r="AO27" s="23"/>
      <c r="AP27" s="23"/>
      <c r="AQ27" s="23"/>
      <c r="AR27" s="23"/>
      <c r="AS27" s="361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364"/>
      <c r="BF27" s="23"/>
      <c r="BG27" s="23"/>
      <c r="BH27" s="24" t="s">
        <v>41</v>
      </c>
      <c r="BI27" s="364"/>
      <c r="BJ27" s="367"/>
      <c r="BK27" s="23">
        <v>0</v>
      </c>
      <c r="BL27" s="367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7" t="s">
        <v>33</v>
      </c>
      <c r="B28" s="58">
        <v>100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100</v>
      </c>
      <c r="P28" s="58">
        <v>257</v>
      </c>
      <c r="Q28" s="58">
        <v>191</v>
      </c>
      <c r="R28" s="58">
        <v>31</v>
      </c>
      <c r="S28" s="58">
        <v>0</v>
      </c>
      <c r="T28" s="58">
        <v>0</v>
      </c>
      <c r="U28" s="58">
        <v>0</v>
      </c>
      <c r="V28" s="58">
        <v>0</v>
      </c>
      <c r="W28" s="58">
        <v>100</v>
      </c>
      <c r="X28" s="58">
        <v>122</v>
      </c>
      <c r="Y28" s="58">
        <v>128</v>
      </c>
      <c r="Z28" s="58">
        <v>112</v>
      </c>
      <c r="AA28" s="58">
        <v>103</v>
      </c>
      <c r="AB28" s="58">
        <v>100</v>
      </c>
      <c r="AC28" s="58">
        <v>180</v>
      </c>
      <c r="AD28" s="58">
        <v>0</v>
      </c>
      <c r="AE28" s="58">
        <v>222</v>
      </c>
      <c r="AF28" s="58">
        <v>171</v>
      </c>
      <c r="AG28" s="58">
        <v>221</v>
      </c>
      <c r="AH28" s="58">
        <v>82</v>
      </c>
      <c r="AI28" s="58">
        <v>0</v>
      </c>
      <c r="AJ28" s="58">
        <v>196</v>
      </c>
      <c r="AK28" s="58">
        <v>146</v>
      </c>
      <c r="AL28" s="58">
        <v>196</v>
      </c>
      <c r="AM28" s="58">
        <v>146</v>
      </c>
      <c r="AN28" s="58">
        <v>247</v>
      </c>
      <c r="AO28" s="58">
        <v>217</v>
      </c>
      <c r="AP28" s="58">
        <v>206</v>
      </c>
      <c r="AQ28" s="58">
        <v>196</v>
      </c>
      <c r="AR28" s="59">
        <v>228</v>
      </c>
      <c r="AS28" s="58">
        <v>196</v>
      </c>
      <c r="AT28" s="59">
        <f t="shared" ref="AT28:BD28" si="20">SUM(AT23:AT26)</f>
        <v>255</v>
      </c>
      <c r="AU28" s="59">
        <f t="shared" si="20"/>
        <v>210</v>
      </c>
      <c r="AV28" s="59">
        <f t="shared" si="20"/>
        <v>219</v>
      </c>
      <c r="AW28" s="59">
        <f t="shared" si="20"/>
        <v>197</v>
      </c>
      <c r="AX28" s="59">
        <f t="shared" si="20"/>
        <v>211</v>
      </c>
      <c r="AY28" s="59">
        <f t="shared" si="20"/>
        <v>201</v>
      </c>
      <c r="AZ28" s="59">
        <f t="shared" si="20"/>
        <v>205</v>
      </c>
      <c r="BA28" s="59">
        <f t="shared" si="20"/>
        <v>193</v>
      </c>
      <c r="BB28" s="59">
        <f t="shared" si="20"/>
        <v>42</v>
      </c>
      <c r="BC28" s="59">
        <f t="shared" si="20"/>
        <v>236</v>
      </c>
      <c r="BD28" s="59">
        <f t="shared" si="20"/>
        <v>207</v>
      </c>
      <c r="BE28" s="59">
        <v>95</v>
      </c>
      <c r="BF28" s="59">
        <f>SUM(BF23:BF26)</f>
        <v>91</v>
      </c>
      <c r="BG28" s="59">
        <f>SUM(BG23:BG26)</f>
        <v>203</v>
      </c>
      <c r="BH28" s="60" t="s">
        <v>33</v>
      </c>
      <c r="BI28" s="61">
        <f>SUM(BI23)</f>
        <v>100</v>
      </c>
      <c r="BJ28" s="61">
        <v>52</v>
      </c>
      <c r="BK28" s="61">
        <f>SUM(BK23:BK27)</f>
        <v>70</v>
      </c>
      <c r="BL28" s="61">
        <f>BI28</f>
        <v>100</v>
      </c>
      <c r="BM28" s="61">
        <f t="shared" ref="BM28:CY28" si="21">SUM(BM23:BM27)</f>
        <v>129</v>
      </c>
      <c r="BN28" s="61">
        <f t="shared" si="21"/>
        <v>116</v>
      </c>
      <c r="BO28" s="61">
        <f t="shared" si="21"/>
        <v>99</v>
      </c>
      <c r="BP28" s="61">
        <f t="shared" si="21"/>
        <v>101</v>
      </c>
      <c r="BQ28" s="61">
        <f t="shared" si="21"/>
        <v>101</v>
      </c>
      <c r="BR28" s="61">
        <f t="shared" si="21"/>
        <v>100</v>
      </c>
      <c r="BS28" s="61">
        <f t="shared" si="21"/>
        <v>100</v>
      </c>
      <c r="BT28" s="61">
        <f t="shared" si="21"/>
        <v>100</v>
      </c>
      <c r="BU28" s="61">
        <f t="shared" si="21"/>
        <v>102</v>
      </c>
      <c r="BV28" s="61">
        <f t="shared" si="21"/>
        <v>100</v>
      </c>
      <c r="BW28" s="61">
        <f t="shared" si="21"/>
        <v>102</v>
      </c>
      <c r="BX28" s="61">
        <f t="shared" si="21"/>
        <v>101</v>
      </c>
      <c r="BY28" s="61">
        <f t="shared" si="21"/>
        <v>100</v>
      </c>
      <c r="BZ28" s="61">
        <f t="shared" si="21"/>
        <v>100</v>
      </c>
      <c r="CA28" s="61">
        <f t="shared" si="21"/>
        <v>105</v>
      </c>
      <c r="CB28" s="61">
        <f t="shared" si="21"/>
        <v>101</v>
      </c>
      <c r="CC28" s="61">
        <f t="shared" si="21"/>
        <v>101</v>
      </c>
      <c r="CD28" s="61">
        <f t="shared" si="21"/>
        <v>102</v>
      </c>
      <c r="CE28" s="61">
        <f t="shared" si="21"/>
        <v>101</v>
      </c>
      <c r="CF28" s="61">
        <f t="shared" si="21"/>
        <v>101</v>
      </c>
      <c r="CG28" s="61">
        <f t="shared" si="21"/>
        <v>101</v>
      </c>
      <c r="CH28" s="61">
        <f t="shared" si="21"/>
        <v>101</v>
      </c>
      <c r="CI28" s="61">
        <f t="shared" si="21"/>
        <v>100</v>
      </c>
      <c r="CJ28" s="61">
        <f t="shared" si="21"/>
        <v>101</v>
      </c>
      <c r="CK28" s="61">
        <f t="shared" si="21"/>
        <v>101</v>
      </c>
      <c r="CL28" s="61">
        <f t="shared" si="21"/>
        <v>100</v>
      </c>
      <c r="CM28" s="61">
        <f t="shared" si="21"/>
        <v>100</v>
      </c>
      <c r="CN28" s="61">
        <f t="shared" si="21"/>
        <v>0</v>
      </c>
      <c r="CO28" s="61">
        <f t="shared" si="21"/>
        <v>0</v>
      </c>
      <c r="CP28" s="61">
        <f t="shared" si="21"/>
        <v>0</v>
      </c>
      <c r="CQ28" s="61">
        <f t="shared" si="21"/>
        <v>0</v>
      </c>
      <c r="CR28" s="61">
        <f t="shared" si="21"/>
        <v>0</v>
      </c>
      <c r="CS28" s="61">
        <f t="shared" si="21"/>
        <v>0</v>
      </c>
      <c r="CT28" s="61">
        <f t="shared" si="21"/>
        <v>0</v>
      </c>
      <c r="CU28" s="61">
        <f t="shared" si="21"/>
        <v>0</v>
      </c>
      <c r="CV28" s="61">
        <f t="shared" si="21"/>
        <v>0</v>
      </c>
      <c r="CW28" s="61">
        <f t="shared" si="21"/>
        <v>0</v>
      </c>
      <c r="CX28" s="61">
        <f t="shared" si="21"/>
        <v>0</v>
      </c>
      <c r="CY28" s="61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362">
        <v>30</v>
      </c>
      <c r="BJ31" s="362">
        <v>15</v>
      </c>
      <c r="BK31" s="23">
        <v>33</v>
      </c>
      <c r="BL31" s="362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>
        <v>20</v>
      </c>
      <c r="CM31" s="23">
        <v>21</v>
      </c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363"/>
      <c r="BJ32" s="363"/>
      <c r="BK32" s="23">
        <v>9</v>
      </c>
      <c r="BL32" s="363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>
        <v>10</v>
      </c>
      <c r="CM32" s="23">
        <v>10</v>
      </c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363"/>
      <c r="BJ33" s="363"/>
      <c r="BK33" s="23">
        <v>0</v>
      </c>
      <c r="BL33" s="363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363"/>
      <c r="BJ34" s="363"/>
      <c r="BK34" s="23">
        <v>0</v>
      </c>
      <c r="BL34" s="363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364"/>
      <c r="BJ35" s="364"/>
      <c r="BK35" s="23">
        <v>0</v>
      </c>
      <c r="BL35" s="364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0" t="s">
        <v>33</v>
      </c>
      <c r="BI36" s="61">
        <f>SUM(BI31)</f>
        <v>30</v>
      </c>
      <c r="BJ36" s="61">
        <v>15</v>
      </c>
      <c r="BK36" s="61">
        <f>SUM(BK31:BK35)</f>
        <v>42</v>
      </c>
      <c r="BL36" s="61">
        <f>BI36</f>
        <v>30</v>
      </c>
      <c r="BM36" s="61">
        <f t="shared" ref="BM36:CY36" si="23">SUM(BM31:BM35)</f>
        <v>74</v>
      </c>
      <c r="BN36" s="61">
        <f t="shared" si="23"/>
        <v>30</v>
      </c>
      <c r="BO36" s="61">
        <f t="shared" si="23"/>
        <v>30</v>
      </c>
      <c r="BP36" s="61">
        <f t="shared" si="23"/>
        <v>30</v>
      </c>
      <c r="BQ36" s="61">
        <f t="shared" si="23"/>
        <v>31</v>
      </c>
      <c r="BR36" s="61">
        <f t="shared" si="23"/>
        <v>30</v>
      </c>
      <c r="BS36" s="61">
        <f t="shared" si="23"/>
        <v>31</v>
      </c>
      <c r="BT36" s="61">
        <f t="shared" si="23"/>
        <v>30</v>
      </c>
      <c r="BU36" s="61">
        <f t="shared" si="23"/>
        <v>30</v>
      </c>
      <c r="BV36" s="61">
        <f t="shared" si="23"/>
        <v>30</v>
      </c>
      <c r="BW36" s="61">
        <f t="shared" si="23"/>
        <v>30</v>
      </c>
      <c r="BX36" s="61">
        <f t="shared" si="23"/>
        <v>37</v>
      </c>
      <c r="BY36" s="61">
        <f t="shared" si="23"/>
        <v>30</v>
      </c>
      <c r="BZ36" s="61">
        <f t="shared" si="23"/>
        <v>31</v>
      </c>
      <c r="CA36" s="61">
        <f t="shared" si="23"/>
        <v>31</v>
      </c>
      <c r="CB36" s="61">
        <f t="shared" si="23"/>
        <v>30</v>
      </c>
      <c r="CC36" s="61">
        <f t="shared" si="23"/>
        <v>30</v>
      </c>
      <c r="CD36" s="61">
        <f t="shared" si="23"/>
        <v>30</v>
      </c>
      <c r="CE36" s="61">
        <f t="shared" si="23"/>
        <v>31</v>
      </c>
      <c r="CF36" s="61">
        <f t="shared" si="23"/>
        <v>30</v>
      </c>
      <c r="CG36" s="61">
        <f t="shared" si="23"/>
        <v>31</v>
      </c>
      <c r="CH36" s="61">
        <f t="shared" si="23"/>
        <v>31</v>
      </c>
      <c r="CI36" s="61">
        <f t="shared" si="23"/>
        <v>31</v>
      </c>
      <c r="CJ36" s="61">
        <f t="shared" si="23"/>
        <v>30</v>
      </c>
      <c r="CK36" s="61">
        <f t="shared" si="23"/>
        <v>30</v>
      </c>
      <c r="CL36" s="61">
        <f t="shared" si="23"/>
        <v>30</v>
      </c>
      <c r="CM36" s="61">
        <f t="shared" si="23"/>
        <v>31</v>
      </c>
      <c r="CN36" s="61">
        <f t="shared" si="23"/>
        <v>0</v>
      </c>
      <c r="CO36" s="61">
        <f t="shared" si="23"/>
        <v>0</v>
      </c>
      <c r="CP36" s="61">
        <f t="shared" si="23"/>
        <v>0</v>
      </c>
      <c r="CQ36" s="61">
        <f t="shared" si="23"/>
        <v>0</v>
      </c>
      <c r="CR36" s="61">
        <f t="shared" si="23"/>
        <v>0</v>
      </c>
      <c r="CS36" s="61">
        <f t="shared" si="23"/>
        <v>0</v>
      </c>
      <c r="CT36" s="61">
        <f t="shared" si="23"/>
        <v>0</v>
      </c>
      <c r="CU36" s="61">
        <f t="shared" si="23"/>
        <v>0</v>
      </c>
      <c r="CV36" s="61">
        <f t="shared" si="23"/>
        <v>0</v>
      </c>
      <c r="CW36" s="61">
        <f t="shared" si="23"/>
        <v>0</v>
      </c>
      <c r="CX36" s="61">
        <f t="shared" si="23"/>
        <v>0</v>
      </c>
      <c r="CY36" s="61">
        <f t="shared" si="23"/>
        <v>0</v>
      </c>
    </row>
    <row r="37" spans="1:103" customFormat="1" x14ac:dyDescent="0.25"/>
    <row r="38" spans="1:103" customFormat="1" x14ac:dyDescent="0.25">
      <c r="BH38" s="62" t="s">
        <v>43</v>
      </c>
      <c r="BI38" s="63"/>
      <c r="BJ38" s="64"/>
      <c r="BK38" s="65" t="str">
        <f t="shared" ref="BK38:CY38" si="24">BK30</f>
        <v>16 - 31-Out-2023</v>
      </c>
      <c r="BL38" s="64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6" t="s">
        <v>44</v>
      </c>
      <c r="BI39" s="67"/>
      <c r="BJ39" s="68"/>
      <c r="BK39" s="69"/>
      <c r="BL39" s="68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>
        <v>96</v>
      </c>
      <c r="CB39" s="70">
        <v>97</v>
      </c>
      <c r="CC39" s="70">
        <v>88</v>
      </c>
      <c r="CD39" s="70">
        <v>107</v>
      </c>
      <c r="CE39" s="70">
        <v>100</v>
      </c>
      <c r="CF39" s="70">
        <v>83</v>
      </c>
      <c r="CG39" s="70">
        <v>107</v>
      </c>
      <c r="CH39" s="70">
        <v>112</v>
      </c>
      <c r="CI39" s="70">
        <v>123</v>
      </c>
      <c r="CJ39" s="70">
        <v>109</v>
      </c>
      <c r="CK39" s="70">
        <v>109</v>
      </c>
      <c r="CL39" s="70">
        <v>124</v>
      </c>
      <c r="CM39" s="70">
        <v>129</v>
      </c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</row>
    <row r="40" spans="1:103" customFormat="1" x14ac:dyDescent="0.25">
      <c r="BH40" s="66" t="s">
        <v>45</v>
      </c>
      <c r="BI40" s="67"/>
      <c r="BJ40" s="68"/>
      <c r="BK40" s="69"/>
      <c r="BL40" s="68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>
        <v>290</v>
      </c>
      <c r="CB40" s="70">
        <v>305</v>
      </c>
      <c r="CC40" s="70">
        <v>284</v>
      </c>
      <c r="CD40" s="70">
        <v>304</v>
      </c>
      <c r="CE40" s="70">
        <v>299</v>
      </c>
      <c r="CF40" s="70">
        <v>273</v>
      </c>
      <c r="CG40" s="70">
        <v>287</v>
      </c>
      <c r="CH40" s="70">
        <v>335</v>
      </c>
      <c r="CI40" s="70">
        <v>325</v>
      </c>
      <c r="CJ40" s="71">
        <v>327</v>
      </c>
      <c r="CK40" s="70">
        <v>332</v>
      </c>
      <c r="CL40" s="70">
        <v>338</v>
      </c>
      <c r="CM40" s="70">
        <v>325</v>
      </c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</row>
    <row r="41" spans="1:103" s="72" customFormat="1" x14ac:dyDescent="0.25">
      <c r="BH41" s="73" t="s">
        <v>46</v>
      </c>
      <c r="BI41" s="74"/>
      <c r="BJ41" s="75"/>
      <c r="BK41" s="76">
        <f t="shared" ref="BK41:CY41" si="25">IFERROR((BK39/BK40),0)</f>
        <v>0</v>
      </c>
      <c r="BL41" s="75"/>
      <c r="BM41" s="77">
        <f t="shared" si="25"/>
        <v>0</v>
      </c>
      <c r="BN41" s="77">
        <f t="shared" si="25"/>
        <v>0</v>
      </c>
      <c r="BO41" s="77">
        <f t="shared" si="25"/>
        <v>0</v>
      </c>
      <c r="BP41" s="77">
        <f t="shared" si="25"/>
        <v>0</v>
      </c>
      <c r="BQ41" s="77">
        <f t="shared" si="25"/>
        <v>0</v>
      </c>
      <c r="BR41" s="77">
        <f t="shared" si="25"/>
        <v>0</v>
      </c>
      <c r="BS41" s="77">
        <f t="shared" si="25"/>
        <v>0</v>
      </c>
      <c r="BT41" s="77">
        <f t="shared" si="25"/>
        <v>0</v>
      </c>
      <c r="BU41" s="77">
        <f t="shared" si="25"/>
        <v>0</v>
      </c>
      <c r="BV41" s="77">
        <f t="shared" si="25"/>
        <v>0</v>
      </c>
      <c r="BW41" s="77">
        <f t="shared" si="25"/>
        <v>0</v>
      </c>
      <c r="BX41" s="77">
        <f t="shared" si="25"/>
        <v>0</v>
      </c>
      <c r="BY41" s="77">
        <f t="shared" si="25"/>
        <v>0</v>
      </c>
      <c r="BZ41" s="77">
        <f t="shared" si="25"/>
        <v>0</v>
      </c>
      <c r="CA41" s="77">
        <f t="shared" si="25"/>
        <v>0.33103448275862069</v>
      </c>
      <c r="CB41" s="77">
        <f t="shared" si="25"/>
        <v>0.31803278688524589</v>
      </c>
      <c r="CC41" s="77">
        <f t="shared" si="25"/>
        <v>0.30985915492957744</v>
      </c>
      <c r="CD41" s="77">
        <f t="shared" si="25"/>
        <v>0.35197368421052633</v>
      </c>
      <c r="CE41" s="77">
        <f t="shared" si="25"/>
        <v>0.33444816053511706</v>
      </c>
      <c r="CF41" s="77">
        <f t="shared" si="25"/>
        <v>0.304029304029304</v>
      </c>
      <c r="CG41" s="77">
        <f t="shared" si="25"/>
        <v>0.37282229965156793</v>
      </c>
      <c r="CH41" s="77">
        <f t="shared" si="25"/>
        <v>0.33432835820895523</v>
      </c>
      <c r="CI41" s="77">
        <f t="shared" si="25"/>
        <v>0.37846153846153846</v>
      </c>
      <c r="CJ41" s="77">
        <f t="shared" si="25"/>
        <v>0.33333333333333331</v>
      </c>
      <c r="CK41" s="77">
        <f t="shared" si="25"/>
        <v>0.32831325301204817</v>
      </c>
      <c r="CL41" s="77">
        <f t="shared" si="25"/>
        <v>0.36686390532544377</v>
      </c>
      <c r="CM41" s="77">
        <f t="shared" si="25"/>
        <v>0.39692307692307693</v>
      </c>
      <c r="CN41" s="77">
        <f t="shared" si="25"/>
        <v>0</v>
      </c>
      <c r="CO41" s="77">
        <f t="shared" si="25"/>
        <v>0</v>
      </c>
      <c r="CP41" s="77">
        <f t="shared" si="25"/>
        <v>0</v>
      </c>
      <c r="CQ41" s="77">
        <f t="shared" si="25"/>
        <v>0</v>
      </c>
      <c r="CR41" s="77">
        <f t="shared" si="25"/>
        <v>0</v>
      </c>
      <c r="CS41" s="77">
        <f t="shared" si="25"/>
        <v>0</v>
      </c>
      <c r="CT41" s="77">
        <f t="shared" si="25"/>
        <v>0</v>
      </c>
      <c r="CU41" s="77">
        <f t="shared" si="25"/>
        <v>0</v>
      </c>
      <c r="CV41" s="77">
        <f t="shared" si="25"/>
        <v>0</v>
      </c>
      <c r="CW41" s="77">
        <f t="shared" si="25"/>
        <v>0</v>
      </c>
      <c r="CX41" s="77">
        <f t="shared" si="25"/>
        <v>0</v>
      </c>
      <c r="CY41" s="77">
        <f t="shared" si="25"/>
        <v>0</v>
      </c>
    </row>
    <row r="42" spans="1:103" customFormat="1" x14ac:dyDescent="0.25"/>
    <row r="43" spans="1:103" customFormat="1" ht="23.25" customHeight="1" x14ac:dyDescent="0.25">
      <c r="BH43" s="368" t="s">
        <v>47</v>
      </c>
      <c r="BI43" s="369"/>
      <c r="BJ43" s="369"/>
      <c r="BK43" s="369"/>
      <c r="BL43" s="370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78" t="s">
        <v>48</v>
      </c>
      <c r="BI44" s="79"/>
      <c r="BJ44" s="80"/>
      <c r="BK44" s="81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 t="s">
        <v>49</v>
      </c>
      <c r="CB44" s="83" t="s">
        <v>49</v>
      </c>
      <c r="CC44" s="83" t="s">
        <v>49</v>
      </c>
      <c r="CD44" s="83" t="s">
        <v>49</v>
      </c>
      <c r="CE44" s="83" t="s">
        <v>49</v>
      </c>
      <c r="CF44" s="83" t="s">
        <v>49</v>
      </c>
      <c r="CG44" s="83" t="s">
        <v>49</v>
      </c>
      <c r="CH44" s="83" t="s">
        <v>49</v>
      </c>
      <c r="CI44" s="83" t="s">
        <v>49</v>
      </c>
      <c r="CJ44" s="83" t="s">
        <v>50</v>
      </c>
      <c r="CK44" s="83">
        <v>24</v>
      </c>
      <c r="CL44" s="83">
        <v>24</v>
      </c>
      <c r="CM44" s="83">
        <v>24</v>
      </c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</row>
    <row r="45" spans="1:103" customFormat="1" x14ac:dyDescent="0.25"/>
    <row r="46" spans="1:103" customFormat="1" x14ac:dyDescent="0.25">
      <c r="BH46" s="84" t="s">
        <v>51</v>
      </c>
      <c r="BI46" s="63"/>
      <c r="BJ46" s="64"/>
      <c r="BK46" s="65">
        <f t="shared" ref="BK46:CY46" si="27">BK43</f>
        <v>0</v>
      </c>
      <c r="BL46" s="64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78" t="s">
        <v>52</v>
      </c>
      <c r="BI47" s="85"/>
      <c r="BJ47" s="82"/>
      <c r="BK47" s="81"/>
      <c r="BL47" s="82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 t="s">
        <v>49</v>
      </c>
      <c r="CB47" s="83" t="s">
        <v>49</v>
      </c>
      <c r="CC47" s="83" t="s">
        <v>49</v>
      </c>
      <c r="CD47" s="83" t="s">
        <v>49</v>
      </c>
      <c r="CE47" s="83" t="s">
        <v>49</v>
      </c>
      <c r="CF47" s="83" t="s">
        <v>49</v>
      </c>
      <c r="CG47" s="83" t="s">
        <v>49</v>
      </c>
      <c r="CH47" s="83" t="s">
        <v>49</v>
      </c>
      <c r="CI47" s="83">
        <v>6</v>
      </c>
      <c r="CJ47" s="83">
        <v>6</v>
      </c>
      <c r="CK47" s="83">
        <v>6</v>
      </c>
      <c r="CL47" s="83">
        <v>5</v>
      </c>
      <c r="CM47" s="83">
        <v>5</v>
      </c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</row>
    <row r="48" spans="1:103" customFormat="1" x14ac:dyDescent="0.25"/>
    <row r="49" spans="1:103" customFormat="1" x14ac:dyDescent="0.25">
      <c r="BH49" s="62" t="s">
        <v>53</v>
      </c>
      <c r="BI49" s="63"/>
      <c r="BJ49" s="64"/>
      <c r="BK49" s="65">
        <f t="shared" ref="BK49:CY49" si="28">BK46</f>
        <v>0</v>
      </c>
      <c r="BL49" s="64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6" t="s">
        <v>37</v>
      </c>
      <c r="BI50" s="67"/>
      <c r="BJ50" s="68"/>
      <c r="BK50" s="69"/>
      <c r="BL50" s="68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>
        <v>70</v>
      </c>
      <c r="CB50" s="70">
        <v>67</v>
      </c>
      <c r="CC50" s="70">
        <v>68</v>
      </c>
      <c r="CD50" s="70">
        <v>91</v>
      </c>
      <c r="CE50" s="70">
        <v>83</v>
      </c>
      <c r="CF50" s="70">
        <v>46</v>
      </c>
      <c r="CG50" s="70">
        <v>59</v>
      </c>
      <c r="CH50" s="70">
        <v>47</v>
      </c>
      <c r="CI50" s="86">
        <f>CI31+CI23</f>
        <v>56</v>
      </c>
      <c r="CJ50" s="70">
        <v>61</v>
      </c>
      <c r="CK50" s="70">
        <v>61</v>
      </c>
      <c r="CL50" s="70">
        <v>62</v>
      </c>
      <c r="CM50" s="70">
        <v>64</v>
      </c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</row>
    <row r="51" spans="1:103" customFormat="1" x14ac:dyDescent="0.25">
      <c r="BH51" s="66" t="s">
        <v>38</v>
      </c>
      <c r="BI51" s="67"/>
      <c r="BJ51" s="68"/>
      <c r="BK51" s="69"/>
      <c r="BL51" s="68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>
        <v>6</v>
      </c>
      <c r="CB51" s="70">
        <v>7</v>
      </c>
      <c r="CC51" s="70">
        <v>11</v>
      </c>
      <c r="CD51" s="70">
        <v>11</v>
      </c>
      <c r="CE51" s="70">
        <v>9</v>
      </c>
      <c r="CF51" s="70">
        <v>67</v>
      </c>
      <c r="CG51" s="70">
        <v>53</v>
      </c>
      <c r="CH51" s="70">
        <v>54</v>
      </c>
      <c r="CI51" s="86">
        <f>CI32+CI24</f>
        <v>36</v>
      </c>
      <c r="CJ51" s="70">
        <v>26</v>
      </c>
      <c r="CK51" s="70">
        <v>26</v>
      </c>
      <c r="CL51" s="70">
        <v>26</v>
      </c>
      <c r="CM51" s="70">
        <v>26</v>
      </c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</row>
    <row r="52" spans="1:103" customFormat="1" x14ac:dyDescent="0.25">
      <c r="BH52" s="66" t="s">
        <v>39</v>
      </c>
      <c r="BI52" s="67"/>
      <c r="BJ52" s="68"/>
      <c r="BK52" s="69"/>
      <c r="BL52" s="68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>
        <v>56</v>
      </c>
      <c r="CB52" s="70">
        <v>53</v>
      </c>
      <c r="CC52" s="70">
        <v>48</v>
      </c>
      <c r="CD52" s="70">
        <v>26</v>
      </c>
      <c r="CE52" s="70">
        <v>29</v>
      </c>
      <c r="CF52" s="70">
        <v>8</v>
      </c>
      <c r="CG52" s="70">
        <v>10</v>
      </c>
      <c r="CH52" s="70">
        <v>19</v>
      </c>
      <c r="CI52" s="86">
        <f>CI33+CI25</f>
        <v>20</v>
      </c>
      <c r="CJ52" s="70">
        <v>20</v>
      </c>
      <c r="CK52" s="70">
        <v>20</v>
      </c>
      <c r="CL52" s="70">
        <v>20</v>
      </c>
      <c r="CM52" s="70">
        <v>18</v>
      </c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</row>
    <row r="53" spans="1:103" customFormat="1" x14ac:dyDescent="0.25">
      <c r="BH53" s="66" t="s">
        <v>40</v>
      </c>
      <c r="BI53" s="67"/>
      <c r="BJ53" s="68"/>
      <c r="BK53" s="69"/>
      <c r="BL53" s="68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>
        <v>4</v>
      </c>
      <c r="CB53" s="70">
        <v>4</v>
      </c>
      <c r="CC53" s="70">
        <v>4</v>
      </c>
      <c r="CD53" s="70">
        <v>4</v>
      </c>
      <c r="CE53" s="70">
        <v>11</v>
      </c>
      <c r="CF53" s="70">
        <v>10</v>
      </c>
      <c r="CG53" s="70">
        <v>10</v>
      </c>
      <c r="CH53" s="70">
        <v>12</v>
      </c>
      <c r="CI53" s="86">
        <f>CI34+CI26</f>
        <v>19</v>
      </c>
      <c r="CJ53" s="70">
        <v>24</v>
      </c>
      <c r="CK53" s="70">
        <v>24</v>
      </c>
      <c r="CL53" s="70">
        <v>22</v>
      </c>
      <c r="CM53" s="70">
        <v>23</v>
      </c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</row>
    <row r="54" spans="1:103" customFormat="1" x14ac:dyDescent="0.25">
      <c r="BH54" s="66" t="s">
        <v>41</v>
      </c>
      <c r="BI54" s="67"/>
      <c r="BJ54" s="68"/>
      <c r="BK54" s="69"/>
      <c r="BL54" s="68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>
        <v>0</v>
      </c>
      <c r="CB54" s="70">
        <v>0</v>
      </c>
      <c r="CC54" s="70">
        <v>0</v>
      </c>
      <c r="CD54" s="70">
        <v>0</v>
      </c>
      <c r="CE54" s="70">
        <v>0</v>
      </c>
      <c r="CF54" s="70">
        <v>0</v>
      </c>
      <c r="CG54" s="70">
        <v>0</v>
      </c>
      <c r="CH54" s="70">
        <v>0</v>
      </c>
      <c r="CI54" s="86">
        <f>CI35+CI27</f>
        <v>0</v>
      </c>
      <c r="CJ54" s="70">
        <v>0</v>
      </c>
      <c r="CK54" s="70">
        <v>0</v>
      </c>
      <c r="CL54" s="70">
        <v>0</v>
      </c>
      <c r="CM54" s="70">
        <v>0</v>
      </c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</row>
    <row r="55" spans="1:103" customFormat="1" x14ac:dyDescent="0.25">
      <c r="BH55" s="87" t="s">
        <v>33</v>
      </c>
      <c r="BI55" s="88"/>
      <c r="BJ55" s="89"/>
      <c r="BK55" s="90">
        <f t="shared" ref="BK55:CI55" si="29">SUM(BK50:BK54)</f>
        <v>0</v>
      </c>
      <c r="BL55" s="89"/>
      <c r="BM55" s="61">
        <f t="shared" si="29"/>
        <v>0</v>
      </c>
      <c r="BN55" s="61">
        <f t="shared" si="29"/>
        <v>0</v>
      </c>
      <c r="BO55" s="61">
        <f t="shared" si="29"/>
        <v>0</v>
      </c>
      <c r="BP55" s="61">
        <f t="shared" si="29"/>
        <v>0</v>
      </c>
      <c r="BQ55" s="61">
        <f t="shared" si="29"/>
        <v>0</v>
      </c>
      <c r="BR55" s="61">
        <f t="shared" si="29"/>
        <v>0</v>
      </c>
      <c r="BS55" s="61">
        <f t="shared" si="29"/>
        <v>0</v>
      </c>
      <c r="BT55" s="61">
        <f t="shared" si="29"/>
        <v>0</v>
      </c>
      <c r="BU55" s="61">
        <f t="shared" si="29"/>
        <v>0</v>
      </c>
      <c r="BV55" s="61">
        <f t="shared" si="29"/>
        <v>0</v>
      </c>
      <c r="BW55" s="61">
        <f t="shared" si="29"/>
        <v>0</v>
      </c>
      <c r="BX55" s="61">
        <f t="shared" si="29"/>
        <v>0</v>
      </c>
      <c r="BY55" s="61">
        <f t="shared" si="29"/>
        <v>0</v>
      </c>
      <c r="BZ55" s="61">
        <f t="shared" si="29"/>
        <v>0</v>
      </c>
      <c r="CA55" s="61">
        <f t="shared" si="29"/>
        <v>136</v>
      </c>
      <c r="CB55" s="61">
        <f t="shared" si="29"/>
        <v>131</v>
      </c>
      <c r="CC55" s="61">
        <f t="shared" si="29"/>
        <v>131</v>
      </c>
      <c r="CD55" s="61">
        <f t="shared" si="29"/>
        <v>132</v>
      </c>
      <c r="CE55" s="61">
        <f t="shared" si="29"/>
        <v>132</v>
      </c>
      <c r="CF55" s="61">
        <f t="shared" si="29"/>
        <v>131</v>
      </c>
      <c r="CG55" s="61">
        <f t="shared" si="29"/>
        <v>132</v>
      </c>
      <c r="CH55" s="61">
        <f t="shared" si="29"/>
        <v>132</v>
      </c>
      <c r="CI55" s="61">
        <f t="shared" si="29"/>
        <v>131</v>
      </c>
      <c r="CJ55" s="61">
        <f t="shared" ref="CJ55:CY55" si="30">SUM(CJ50:CJ54)</f>
        <v>131</v>
      </c>
      <c r="CK55" s="61">
        <f t="shared" si="30"/>
        <v>131</v>
      </c>
      <c r="CL55" s="61">
        <f t="shared" si="30"/>
        <v>130</v>
      </c>
      <c r="CM55" s="61">
        <f t="shared" si="30"/>
        <v>131</v>
      </c>
      <c r="CN55" s="61">
        <f t="shared" si="30"/>
        <v>0</v>
      </c>
      <c r="CO55" s="61">
        <f t="shared" si="30"/>
        <v>0</v>
      </c>
      <c r="CP55" s="61">
        <f t="shared" si="30"/>
        <v>0</v>
      </c>
      <c r="CQ55" s="61">
        <f t="shared" si="30"/>
        <v>0</v>
      </c>
      <c r="CR55" s="61">
        <f t="shared" si="30"/>
        <v>0</v>
      </c>
      <c r="CS55" s="61">
        <f t="shared" si="30"/>
        <v>0</v>
      </c>
      <c r="CT55" s="61">
        <f t="shared" si="30"/>
        <v>0</v>
      </c>
      <c r="CU55" s="61">
        <f t="shared" si="30"/>
        <v>0</v>
      </c>
      <c r="CV55" s="61">
        <f t="shared" si="30"/>
        <v>0</v>
      </c>
      <c r="CW55" s="61">
        <f t="shared" si="30"/>
        <v>0</v>
      </c>
      <c r="CX55" s="61">
        <f t="shared" si="30"/>
        <v>0</v>
      </c>
      <c r="CY55" s="61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1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</row>
    <row r="57" spans="1:103" customFormat="1" x14ac:dyDescent="0.25">
      <c r="BH57" s="62" t="s">
        <v>54</v>
      </c>
      <c r="BI57" s="63"/>
      <c r="BJ57" s="64"/>
      <c r="BK57" s="65">
        <f t="shared" ref="BK57:CY57" si="31">BK49</f>
        <v>0</v>
      </c>
      <c r="BL57" s="64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6" t="s">
        <v>37</v>
      </c>
      <c r="BI58" s="67"/>
      <c r="BJ58" s="68"/>
      <c r="BK58" s="69"/>
      <c r="BL58" s="68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>
        <v>56</v>
      </c>
      <c r="CB58" s="70">
        <v>75</v>
      </c>
      <c r="CC58" s="70">
        <v>63</v>
      </c>
      <c r="CD58" s="70">
        <v>63</v>
      </c>
      <c r="CE58" s="70">
        <v>65</v>
      </c>
      <c r="CF58" s="70">
        <v>56</v>
      </c>
      <c r="CG58" s="70">
        <v>45</v>
      </c>
      <c r="CH58" s="70">
        <v>86</v>
      </c>
      <c r="CI58" s="70">
        <v>68</v>
      </c>
      <c r="CJ58" s="70">
        <v>83</v>
      </c>
      <c r="CK58" s="70">
        <v>87</v>
      </c>
      <c r="CL58" s="70">
        <v>80</v>
      </c>
      <c r="CM58" s="70">
        <v>55</v>
      </c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</row>
    <row r="59" spans="1:103" customFormat="1" x14ac:dyDescent="0.25">
      <c r="BH59" s="66" t="s">
        <v>41</v>
      </c>
      <c r="BI59" s="67"/>
      <c r="BJ59" s="68"/>
      <c r="BK59" s="69"/>
      <c r="BL59" s="68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>
        <v>2</v>
      </c>
      <c r="CB59" s="70">
        <v>2</v>
      </c>
      <c r="CC59" s="70">
        <v>2</v>
      </c>
      <c r="CD59" s="70">
        <v>2</v>
      </c>
      <c r="CE59" s="70">
        <v>2</v>
      </c>
      <c r="CF59" s="70">
        <v>3</v>
      </c>
      <c r="CG59" s="70">
        <v>3</v>
      </c>
      <c r="CH59" s="70">
        <v>5</v>
      </c>
      <c r="CI59" s="70">
        <v>3</v>
      </c>
      <c r="CJ59" s="70">
        <v>3</v>
      </c>
      <c r="CK59" s="70">
        <v>5</v>
      </c>
      <c r="CL59" s="70">
        <v>4</v>
      </c>
      <c r="CM59" s="70">
        <v>5</v>
      </c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</row>
    <row r="60" spans="1:103" customFormat="1" x14ac:dyDescent="0.25">
      <c r="BH60" s="66" t="s">
        <v>55</v>
      </c>
      <c r="BI60" s="67"/>
      <c r="BJ60" s="68"/>
      <c r="BK60" s="69"/>
      <c r="BL60" s="68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>
        <v>96</v>
      </c>
      <c r="CB60" s="70">
        <v>97</v>
      </c>
      <c r="CC60" s="70">
        <v>88</v>
      </c>
      <c r="CD60" s="70">
        <v>107</v>
      </c>
      <c r="CE60" s="70">
        <v>100</v>
      </c>
      <c r="CF60" s="70">
        <v>83</v>
      </c>
      <c r="CG60" s="70">
        <v>107</v>
      </c>
      <c r="CH60" s="70">
        <v>112</v>
      </c>
      <c r="CI60" s="70">
        <v>123</v>
      </c>
      <c r="CJ60" s="70">
        <v>109</v>
      </c>
      <c r="CK60" s="70">
        <v>109</v>
      </c>
      <c r="CL60" s="70">
        <v>124</v>
      </c>
      <c r="CM60" s="70">
        <v>129</v>
      </c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</row>
    <row r="61" spans="1:103" customFormat="1" x14ac:dyDescent="0.25">
      <c r="BH61" s="87" t="s">
        <v>33</v>
      </c>
      <c r="BI61" s="88"/>
      <c r="BJ61" s="89"/>
      <c r="BK61" s="90">
        <f>SUM(BK58:BK60)</f>
        <v>0</v>
      </c>
      <c r="BL61" s="89"/>
      <c r="BM61" s="61">
        <f t="shared" ref="BM61:CY61" si="32">SUM(BM58:BM60)</f>
        <v>0</v>
      </c>
      <c r="BN61" s="61">
        <f t="shared" si="32"/>
        <v>0</v>
      </c>
      <c r="BO61" s="61">
        <f t="shared" si="32"/>
        <v>0</v>
      </c>
      <c r="BP61" s="61">
        <f t="shared" si="32"/>
        <v>0</v>
      </c>
      <c r="BQ61" s="61">
        <f t="shared" si="32"/>
        <v>0</v>
      </c>
      <c r="BR61" s="61">
        <f t="shared" si="32"/>
        <v>0</v>
      </c>
      <c r="BS61" s="61">
        <f t="shared" si="32"/>
        <v>0</v>
      </c>
      <c r="BT61" s="61">
        <f t="shared" si="32"/>
        <v>0</v>
      </c>
      <c r="BU61" s="61">
        <f t="shared" si="32"/>
        <v>0</v>
      </c>
      <c r="BV61" s="61">
        <f t="shared" si="32"/>
        <v>0</v>
      </c>
      <c r="BW61" s="61">
        <f t="shared" si="32"/>
        <v>0</v>
      </c>
      <c r="BX61" s="61">
        <f t="shared" si="32"/>
        <v>0</v>
      </c>
      <c r="BY61" s="61">
        <f t="shared" si="32"/>
        <v>0</v>
      </c>
      <c r="BZ61" s="61">
        <f t="shared" si="32"/>
        <v>0</v>
      </c>
      <c r="CA61" s="61">
        <f t="shared" si="32"/>
        <v>154</v>
      </c>
      <c r="CB61" s="61">
        <f t="shared" si="32"/>
        <v>174</v>
      </c>
      <c r="CC61" s="61">
        <f t="shared" si="32"/>
        <v>153</v>
      </c>
      <c r="CD61" s="61">
        <f t="shared" si="32"/>
        <v>172</v>
      </c>
      <c r="CE61" s="61">
        <f t="shared" si="32"/>
        <v>167</v>
      </c>
      <c r="CF61" s="61">
        <f t="shared" si="32"/>
        <v>142</v>
      </c>
      <c r="CG61" s="61">
        <f t="shared" si="32"/>
        <v>155</v>
      </c>
      <c r="CH61" s="61">
        <f t="shared" si="32"/>
        <v>203</v>
      </c>
      <c r="CI61" s="61">
        <f t="shared" si="32"/>
        <v>194</v>
      </c>
      <c r="CJ61" s="61">
        <f t="shared" si="32"/>
        <v>195</v>
      </c>
      <c r="CK61" s="61">
        <f t="shared" si="32"/>
        <v>201</v>
      </c>
      <c r="CL61" s="61">
        <f t="shared" si="32"/>
        <v>208</v>
      </c>
      <c r="CM61" s="61">
        <f t="shared" si="32"/>
        <v>189</v>
      </c>
      <c r="CN61" s="61">
        <f t="shared" si="32"/>
        <v>0</v>
      </c>
      <c r="CO61" s="61">
        <f t="shared" si="32"/>
        <v>0</v>
      </c>
      <c r="CP61" s="61">
        <f t="shared" si="32"/>
        <v>0</v>
      </c>
      <c r="CQ61" s="61">
        <f t="shared" si="32"/>
        <v>0</v>
      </c>
      <c r="CR61" s="61">
        <f t="shared" si="32"/>
        <v>0</v>
      </c>
      <c r="CS61" s="61">
        <f t="shared" si="32"/>
        <v>0</v>
      </c>
      <c r="CT61" s="61">
        <f t="shared" si="32"/>
        <v>0</v>
      </c>
      <c r="CU61" s="61">
        <f t="shared" si="32"/>
        <v>0</v>
      </c>
      <c r="CV61" s="61">
        <f t="shared" si="32"/>
        <v>0</v>
      </c>
      <c r="CW61" s="61">
        <f t="shared" si="32"/>
        <v>0</v>
      </c>
      <c r="CX61" s="61">
        <f t="shared" si="32"/>
        <v>0</v>
      </c>
      <c r="CY61" s="61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3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1400</v>
      </c>
      <c r="CM64" s="23">
        <f t="shared" si="36"/>
        <v>1482</v>
      </c>
      <c r="CN64" s="23">
        <f t="shared" si="36"/>
        <v>0</v>
      </c>
      <c r="CO64" s="23">
        <f t="shared" si="36"/>
        <v>0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896</v>
      </c>
      <c r="CM65" s="23">
        <f t="shared" si="38"/>
        <v>1009</v>
      </c>
      <c r="CN65" s="23">
        <f t="shared" si="38"/>
        <v>0</v>
      </c>
      <c r="CO65" s="23">
        <f t="shared" si="38"/>
        <v>0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345</v>
      </c>
      <c r="CM66" s="23">
        <f t="shared" si="40"/>
        <v>343</v>
      </c>
      <c r="CN66" s="23">
        <f t="shared" si="40"/>
        <v>0</v>
      </c>
      <c r="CO66" s="23">
        <f t="shared" si="40"/>
        <v>0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7" t="s">
        <v>33</v>
      </c>
      <c r="B67" s="58">
        <v>1721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386</v>
      </c>
      <c r="M67" s="58">
        <v>687</v>
      </c>
      <c r="N67" s="58">
        <v>2033</v>
      </c>
      <c r="O67" s="58">
        <v>1721</v>
      </c>
      <c r="P67" s="58">
        <v>2725</v>
      </c>
      <c r="Q67" s="58">
        <v>2708</v>
      </c>
      <c r="R67" s="58">
        <v>724</v>
      </c>
      <c r="S67" s="58">
        <v>0</v>
      </c>
      <c r="T67" s="58">
        <v>0</v>
      </c>
      <c r="U67" s="58">
        <v>0</v>
      </c>
      <c r="V67" s="58">
        <v>258</v>
      </c>
      <c r="W67" s="58">
        <v>1439</v>
      </c>
      <c r="X67" s="58">
        <v>1902</v>
      </c>
      <c r="Y67" s="58">
        <v>2057</v>
      </c>
      <c r="Z67" s="58">
        <v>1789</v>
      </c>
      <c r="AA67" s="58">
        <v>1308</v>
      </c>
      <c r="AB67" s="58">
        <v>1721</v>
      </c>
      <c r="AC67" s="58">
        <v>1801</v>
      </c>
      <c r="AD67" s="58">
        <v>321</v>
      </c>
      <c r="AE67" s="58">
        <v>1893</v>
      </c>
      <c r="AF67" s="58">
        <v>2497</v>
      </c>
      <c r="AG67" s="58">
        <v>3131</v>
      </c>
      <c r="AH67" s="58">
        <v>2307</v>
      </c>
      <c r="AI67" s="58">
        <v>687</v>
      </c>
      <c r="AJ67" s="58">
        <v>2000</v>
      </c>
      <c r="AK67" s="58">
        <v>1792</v>
      </c>
      <c r="AL67" s="58">
        <v>2132</v>
      </c>
      <c r="AM67" s="58">
        <v>2603</v>
      </c>
      <c r="AN67" s="58">
        <v>2493</v>
      </c>
      <c r="AO67" s="58">
        <v>2483</v>
      </c>
      <c r="AP67" s="58">
        <v>2485</v>
      </c>
      <c r="AQ67" s="58">
        <v>2963</v>
      </c>
      <c r="AR67" s="58">
        <v>2910</v>
      </c>
      <c r="AS67" s="58">
        <f t="shared" ref="AS67:BD67" si="41">SUM(AS64:AS66)</f>
        <v>2132</v>
      </c>
      <c r="AT67" s="58">
        <f t="shared" si="41"/>
        <v>2491</v>
      </c>
      <c r="AU67" s="58">
        <f t="shared" si="41"/>
        <v>2336</v>
      </c>
      <c r="AV67" s="58">
        <f t="shared" si="41"/>
        <v>1868</v>
      </c>
      <c r="AW67" s="58">
        <f t="shared" si="41"/>
        <v>2441</v>
      </c>
      <c r="AX67" s="58">
        <f t="shared" si="41"/>
        <v>2261</v>
      </c>
      <c r="AY67" s="58">
        <f t="shared" si="41"/>
        <v>2263</v>
      </c>
      <c r="AZ67" s="58">
        <f t="shared" si="41"/>
        <v>2313</v>
      </c>
      <c r="BA67" s="58">
        <f t="shared" si="41"/>
        <v>2077</v>
      </c>
      <c r="BB67" s="58">
        <f t="shared" si="41"/>
        <v>350</v>
      </c>
      <c r="BC67" s="58">
        <f t="shared" si="41"/>
        <v>2427</v>
      </c>
      <c r="BD67" s="58">
        <f t="shared" si="41"/>
        <v>2528</v>
      </c>
      <c r="BE67" s="58">
        <v>1032</v>
      </c>
      <c r="BF67" s="58">
        <f>SUM(BF64:BF66)</f>
        <v>1104</v>
      </c>
      <c r="BG67" s="58">
        <f>SUM(BG64:BG66)</f>
        <v>2636</v>
      </c>
      <c r="BH67" s="95" t="s">
        <v>33</v>
      </c>
      <c r="BI67" s="96">
        <f t="shared" ref="BI67:CY67" si="42">SUM(BI64:BI66)</f>
        <v>2000</v>
      </c>
      <c r="BJ67" s="96">
        <f t="shared" si="42"/>
        <v>1033</v>
      </c>
      <c r="BK67" s="96">
        <f t="shared" si="42"/>
        <v>1532</v>
      </c>
      <c r="BL67" s="96">
        <f t="shared" si="42"/>
        <v>2000</v>
      </c>
      <c r="BM67" s="96">
        <f t="shared" si="42"/>
        <v>2609</v>
      </c>
      <c r="BN67" s="96">
        <f t="shared" si="42"/>
        <v>2228</v>
      </c>
      <c r="BO67" s="96">
        <f t="shared" si="42"/>
        <v>2443</v>
      </c>
      <c r="BP67" s="96">
        <f t="shared" si="42"/>
        <v>2460</v>
      </c>
      <c r="BQ67" s="96">
        <f t="shared" si="42"/>
        <v>2384</v>
      </c>
      <c r="BR67" s="96">
        <f t="shared" si="42"/>
        <v>2183</v>
      </c>
      <c r="BS67" s="96">
        <f t="shared" si="42"/>
        <v>2322</v>
      </c>
      <c r="BT67" s="96">
        <f t="shared" si="42"/>
        <v>2321</v>
      </c>
      <c r="BU67" s="96">
        <f t="shared" si="42"/>
        <v>2138</v>
      </c>
      <c r="BV67" s="96">
        <f t="shared" si="42"/>
        <v>2581</v>
      </c>
      <c r="BW67" s="96">
        <f t="shared" si="42"/>
        <v>2430</v>
      </c>
      <c r="BX67" s="96">
        <f t="shared" si="42"/>
        <v>2356</v>
      </c>
      <c r="BY67" s="96">
        <f t="shared" si="42"/>
        <v>2581</v>
      </c>
      <c r="BZ67" s="96">
        <f t="shared" si="42"/>
        <v>2436</v>
      </c>
      <c r="CA67" s="96">
        <f t="shared" si="42"/>
        <v>2335</v>
      </c>
      <c r="CB67" s="96">
        <f t="shared" si="42"/>
        <v>2671</v>
      </c>
      <c r="CC67" s="96">
        <f t="shared" si="42"/>
        <v>2493</v>
      </c>
      <c r="CD67" s="96">
        <f t="shared" si="42"/>
        <v>2594</v>
      </c>
      <c r="CE67" s="96">
        <f t="shared" si="42"/>
        <v>2850</v>
      </c>
      <c r="CF67" s="96">
        <f t="shared" si="42"/>
        <v>2426</v>
      </c>
      <c r="CG67" s="96">
        <f t="shared" si="42"/>
        <v>2830</v>
      </c>
      <c r="CH67" s="96">
        <f t="shared" si="42"/>
        <v>3536</v>
      </c>
      <c r="CI67" s="96">
        <f t="shared" si="42"/>
        <v>3070</v>
      </c>
      <c r="CJ67" s="96">
        <f t="shared" si="42"/>
        <v>3564</v>
      </c>
      <c r="CK67" s="96">
        <f t="shared" si="42"/>
        <v>3229</v>
      </c>
      <c r="CL67" s="96">
        <f t="shared" si="42"/>
        <v>2641</v>
      </c>
      <c r="CM67" s="96">
        <f t="shared" si="42"/>
        <v>2834</v>
      </c>
      <c r="CN67" s="96">
        <f t="shared" si="42"/>
        <v>0</v>
      </c>
      <c r="CO67" s="96">
        <f t="shared" si="42"/>
        <v>0</v>
      </c>
      <c r="CP67" s="96">
        <f t="shared" si="42"/>
        <v>0</v>
      </c>
      <c r="CQ67" s="96">
        <f t="shared" si="42"/>
        <v>0</v>
      </c>
      <c r="CR67" s="96">
        <f t="shared" si="42"/>
        <v>0</v>
      </c>
      <c r="CS67" s="96">
        <f t="shared" si="42"/>
        <v>0</v>
      </c>
      <c r="CT67" s="96">
        <f t="shared" si="42"/>
        <v>0</v>
      </c>
      <c r="CU67" s="96">
        <f t="shared" si="42"/>
        <v>0</v>
      </c>
      <c r="CV67" s="96">
        <f t="shared" si="42"/>
        <v>0</v>
      </c>
      <c r="CW67" s="96">
        <f t="shared" si="42"/>
        <v>0</v>
      </c>
      <c r="CX67" s="96">
        <f t="shared" si="42"/>
        <v>0</v>
      </c>
      <c r="CY67" s="96">
        <f t="shared" si="42"/>
        <v>0</v>
      </c>
    </row>
    <row r="68" spans="1:103" x14ac:dyDescent="0.25">
      <c r="A68" s="97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98"/>
      <c r="AD68" s="53"/>
      <c r="AE68" s="53"/>
      <c r="AF68" s="53"/>
      <c r="AG68" s="53"/>
      <c r="AH68" s="53"/>
      <c r="AI68" s="53"/>
      <c r="AJ68" s="99"/>
      <c r="AK68" s="53"/>
      <c r="AL68" s="99"/>
      <c r="AM68" s="53"/>
      <c r="AN68" s="53"/>
      <c r="AO68" s="53"/>
      <c r="AP68" s="53"/>
      <c r="AQ68" s="53"/>
      <c r="AR68" s="53"/>
      <c r="AS68" s="99"/>
      <c r="AT68" s="53"/>
      <c r="AU68" s="53"/>
      <c r="AV68" s="53"/>
      <c r="AW68" s="53"/>
      <c r="AX68" s="53"/>
      <c r="AY68" s="53"/>
      <c r="AZ68" s="53"/>
      <c r="BA68" s="99"/>
      <c r="BB68" s="99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371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371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371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374">
        <v>1200</v>
      </c>
      <c r="AK70" s="23">
        <v>455</v>
      </c>
      <c r="AL70" s="374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374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5">BC70-BA70</f>
        <v>82</v>
      </c>
      <c r="BC70" s="23">
        <v>525</v>
      </c>
      <c r="BD70" s="23">
        <v>570</v>
      </c>
      <c r="BE70" s="362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362">
        <v>1100</v>
      </c>
      <c r="BJ70" s="362">
        <v>568</v>
      </c>
      <c r="BK70" s="23">
        <v>393</v>
      </c>
      <c r="BL70" s="362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594</v>
      </c>
      <c r="CL70" s="23">
        <v>430</v>
      </c>
      <c r="CM70" s="23">
        <v>487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0" t="s">
        <v>63</v>
      </c>
      <c r="B71" s="372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372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372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375"/>
      <c r="AK71" s="23">
        <v>124</v>
      </c>
      <c r="AL71" s="375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375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5"/>
        <v>0</v>
      </c>
      <c r="BC71" s="23">
        <v>139</v>
      </c>
      <c r="BD71" s="23">
        <v>102</v>
      </c>
      <c r="BE71" s="363"/>
      <c r="BF71" s="23">
        <v>40</v>
      </c>
      <c r="BG71" s="23">
        <f t="shared" si="46"/>
        <v>133</v>
      </c>
      <c r="BH71" s="24" t="s">
        <v>64</v>
      </c>
      <c r="BI71" s="363"/>
      <c r="BJ71" s="363"/>
      <c r="BK71" s="23">
        <v>93</v>
      </c>
      <c r="BL71" s="363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125</v>
      </c>
      <c r="CL71" s="23">
        <v>131</v>
      </c>
      <c r="CM71" s="23">
        <v>149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372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372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372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375"/>
      <c r="AK72" s="23">
        <v>142</v>
      </c>
      <c r="AL72" s="375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375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5"/>
        <v>0</v>
      </c>
      <c r="BC72" s="23">
        <v>171</v>
      </c>
      <c r="BD72" s="23">
        <v>289</v>
      </c>
      <c r="BE72" s="363"/>
      <c r="BF72" s="23">
        <v>105</v>
      </c>
      <c r="BG72" s="23">
        <f t="shared" si="46"/>
        <v>210</v>
      </c>
      <c r="BH72" s="24" t="s">
        <v>66</v>
      </c>
      <c r="BI72" s="363"/>
      <c r="BJ72" s="363"/>
      <c r="BK72" s="23">
        <v>105</v>
      </c>
      <c r="BL72" s="363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217</v>
      </c>
      <c r="CL72" s="23">
        <v>177</v>
      </c>
      <c r="CM72" s="23">
        <v>186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37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37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372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375"/>
      <c r="AK73" s="23"/>
      <c r="AL73" s="375"/>
      <c r="AM73" s="23"/>
      <c r="AN73" s="23"/>
      <c r="AO73" s="23"/>
      <c r="AP73" s="23"/>
      <c r="AQ73" s="23"/>
      <c r="AR73" s="23"/>
      <c r="AS73" s="375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363"/>
      <c r="BF73" s="23"/>
      <c r="BG73" s="23">
        <f t="shared" si="46"/>
        <v>0</v>
      </c>
      <c r="BH73" s="24"/>
      <c r="BI73" s="363"/>
      <c r="BJ73" s="363"/>
      <c r="BK73" s="23"/>
      <c r="BL73" s="363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372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372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372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375"/>
      <c r="AK74" s="23">
        <v>106</v>
      </c>
      <c r="AL74" s="375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375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5"/>
        <v>0</v>
      </c>
      <c r="BC74" s="23">
        <v>158</v>
      </c>
      <c r="BD74" s="23">
        <v>124</v>
      </c>
      <c r="BE74" s="363"/>
      <c r="BF74" s="23">
        <v>40</v>
      </c>
      <c r="BG74" s="23">
        <f t="shared" si="46"/>
        <v>128</v>
      </c>
      <c r="BH74" s="24" t="s">
        <v>39</v>
      </c>
      <c r="BI74" s="363"/>
      <c r="BJ74" s="363"/>
      <c r="BK74" s="23">
        <v>88</v>
      </c>
      <c r="BL74" s="363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146</v>
      </c>
      <c r="CL74" s="23">
        <v>107</v>
      </c>
      <c r="CM74" s="23">
        <v>127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37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37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373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376"/>
      <c r="AK75" s="23">
        <v>44</v>
      </c>
      <c r="AL75" s="376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375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5"/>
        <v>40</v>
      </c>
      <c r="BC75" s="23">
        <v>70</v>
      </c>
      <c r="BD75" s="23">
        <v>74</v>
      </c>
      <c r="BE75" s="363"/>
      <c r="BF75" s="23">
        <v>49</v>
      </c>
      <c r="BG75" s="23">
        <f t="shared" si="46"/>
        <v>94</v>
      </c>
      <c r="BH75" s="24" t="s">
        <v>69</v>
      </c>
      <c r="BI75" s="363"/>
      <c r="BJ75" s="363"/>
      <c r="BK75" s="23">
        <v>45</v>
      </c>
      <c r="BL75" s="363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94</v>
      </c>
      <c r="CL75" s="23">
        <v>90</v>
      </c>
      <c r="CM75" s="23">
        <v>75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376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364"/>
      <c r="BF76" s="23"/>
      <c r="BG76" s="23">
        <f t="shared" si="46"/>
        <v>0</v>
      </c>
      <c r="BH76" s="24" t="s">
        <v>70</v>
      </c>
      <c r="BI76" s="364"/>
      <c r="BJ76" s="364"/>
      <c r="BK76" s="23">
        <v>0</v>
      </c>
      <c r="BL76" s="364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505</v>
      </c>
      <c r="CL76" s="23">
        <v>465</v>
      </c>
      <c r="CM76" s="23">
        <v>458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7" t="s">
        <v>33</v>
      </c>
      <c r="B77" s="101">
        <v>1071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157</v>
      </c>
      <c r="M77" s="101">
        <v>181</v>
      </c>
      <c r="N77" s="101">
        <v>807</v>
      </c>
      <c r="O77" s="101">
        <v>1071</v>
      </c>
      <c r="P77" s="101">
        <v>1315</v>
      </c>
      <c r="Q77" s="101">
        <v>1362</v>
      </c>
      <c r="R77" s="101">
        <v>405</v>
      </c>
      <c r="S77" s="101">
        <v>0</v>
      </c>
      <c r="T77" s="101">
        <v>0</v>
      </c>
      <c r="U77" s="101">
        <v>0</v>
      </c>
      <c r="V77" s="101">
        <v>129</v>
      </c>
      <c r="W77" s="101">
        <v>645</v>
      </c>
      <c r="X77" s="101">
        <v>1161</v>
      </c>
      <c r="Y77" s="101">
        <v>1019</v>
      </c>
      <c r="Z77" s="101">
        <v>927</v>
      </c>
      <c r="AA77" s="101">
        <v>561</v>
      </c>
      <c r="AB77" s="101">
        <v>1071</v>
      </c>
      <c r="AC77" s="101">
        <v>972</v>
      </c>
      <c r="AD77" s="101">
        <v>94</v>
      </c>
      <c r="AE77" s="101">
        <v>775</v>
      </c>
      <c r="AF77" s="101">
        <v>1253</v>
      </c>
      <c r="AG77" s="101">
        <v>1445</v>
      </c>
      <c r="AH77" s="101">
        <v>1065</v>
      </c>
      <c r="AI77" s="101">
        <v>303</v>
      </c>
      <c r="AJ77" s="101">
        <v>1200</v>
      </c>
      <c r="AK77" s="101">
        <v>871</v>
      </c>
      <c r="AL77" s="101">
        <v>1200</v>
      </c>
      <c r="AM77" s="101">
        <v>1174</v>
      </c>
      <c r="AN77" s="101">
        <v>1252</v>
      </c>
      <c r="AO77" s="101">
        <v>1268</v>
      </c>
      <c r="AP77" s="101">
        <v>1140</v>
      </c>
      <c r="AQ77" s="101">
        <v>1457</v>
      </c>
      <c r="AR77" s="101">
        <v>1368</v>
      </c>
      <c r="AS77" s="101">
        <v>1200</v>
      </c>
      <c r="AT77" s="101">
        <f t="shared" ref="AT77:BD77" si="48">SUM(AT70:AT75)</f>
        <v>1220</v>
      </c>
      <c r="AU77" s="101">
        <f t="shared" si="48"/>
        <v>1129</v>
      </c>
      <c r="AV77" s="101">
        <f t="shared" si="48"/>
        <v>951</v>
      </c>
      <c r="AW77" s="101">
        <f t="shared" si="48"/>
        <v>1176</v>
      </c>
      <c r="AX77" s="101">
        <f t="shared" si="48"/>
        <v>1085</v>
      </c>
      <c r="AY77" s="101">
        <f t="shared" si="48"/>
        <v>1102</v>
      </c>
      <c r="AZ77" s="101">
        <f t="shared" si="48"/>
        <v>1084</v>
      </c>
      <c r="BA77" s="101">
        <f t="shared" si="48"/>
        <v>941</v>
      </c>
      <c r="BB77" s="101">
        <f t="shared" si="48"/>
        <v>122</v>
      </c>
      <c r="BC77" s="101">
        <f t="shared" si="48"/>
        <v>1063</v>
      </c>
      <c r="BD77" s="101">
        <f t="shared" si="48"/>
        <v>1159</v>
      </c>
      <c r="BE77" s="101">
        <v>581</v>
      </c>
      <c r="BF77" s="101">
        <f>SUM(BF70:BF75)</f>
        <v>515</v>
      </c>
      <c r="BG77" s="101">
        <f>SUM(BG70:BG75)</f>
        <v>1239</v>
      </c>
      <c r="BH77" s="102" t="s">
        <v>33</v>
      </c>
      <c r="BI77" s="103">
        <f>SUM(BI70)</f>
        <v>1100</v>
      </c>
      <c r="BJ77" s="103">
        <f>SUM(BJ70)</f>
        <v>568</v>
      </c>
      <c r="BK77" s="103">
        <f>SUM(BK70:BK76)</f>
        <v>724</v>
      </c>
      <c r="BL77" s="103">
        <f>BI77</f>
        <v>1100</v>
      </c>
      <c r="BM77" s="103">
        <f t="shared" ref="BM77:CY77" si="49">SUM(BM70:BM76)</f>
        <v>1239</v>
      </c>
      <c r="BN77" s="103">
        <f t="shared" si="49"/>
        <v>1088</v>
      </c>
      <c r="BO77" s="103">
        <f t="shared" si="49"/>
        <v>1238</v>
      </c>
      <c r="BP77" s="103">
        <f t="shared" si="49"/>
        <v>1244</v>
      </c>
      <c r="BQ77" s="103">
        <f t="shared" si="49"/>
        <v>1181</v>
      </c>
      <c r="BR77" s="103">
        <f t="shared" si="49"/>
        <v>1104</v>
      </c>
      <c r="BS77" s="103">
        <f t="shared" si="49"/>
        <v>1196</v>
      </c>
      <c r="BT77" s="103">
        <f t="shared" si="49"/>
        <v>1171</v>
      </c>
      <c r="BU77" s="103">
        <f t="shared" si="49"/>
        <v>1115</v>
      </c>
      <c r="BV77" s="103">
        <f t="shared" si="49"/>
        <v>1407</v>
      </c>
      <c r="BW77" s="103">
        <f t="shared" si="49"/>
        <v>1277</v>
      </c>
      <c r="BX77" s="103">
        <f t="shared" si="49"/>
        <v>1177</v>
      </c>
      <c r="BY77" s="103">
        <f t="shared" si="49"/>
        <v>1381</v>
      </c>
      <c r="BZ77" s="103">
        <f t="shared" si="49"/>
        <v>1258</v>
      </c>
      <c r="CA77" s="103">
        <f t="shared" si="49"/>
        <v>1194</v>
      </c>
      <c r="CB77" s="103">
        <f t="shared" si="49"/>
        <v>1386</v>
      </c>
      <c r="CC77" s="103">
        <f t="shared" si="49"/>
        <v>1349</v>
      </c>
      <c r="CD77" s="103">
        <f t="shared" si="49"/>
        <v>1355</v>
      </c>
      <c r="CE77" s="103">
        <f t="shared" si="49"/>
        <v>1535</v>
      </c>
      <c r="CF77" s="103">
        <f t="shared" si="49"/>
        <v>1275</v>
      </c>
      <c r="CG77" s="103">
        <f t="shared" si="49"/>
        <v>1485</v>
      </c>
      <c r="CH77" s="103">
        <f t="shared" si="49"/>
        <v>1795</v>
      </c>
      <c r="CI77" s="103">
        <f t="shared" si="49"/>
        <v>1558</v>
      </c>
      <c r="CJ77" s="103">
        <f t="shared" si="49"/>
        <v>1846</v>
      </c>
      <c r="CK77" s="103">
        <f t="shared" si="49"/>
        <v>1681</v>
      </c>
      <c r="CL77" s="103">
        <f t="shared" si="49"/>
        <v>1400</v>
      </c>
      <c r="CM77" s="103">
        <f t="shared" si="49"/>
        <v>1482</v>
      </c>
      <c r="CN77" s="103">
        <f t="shared" si="49"/>
        <v>0</v>
      </c>
      <c r="CO77" s="103">
        <f t="shared" si="49"/>
        <v>0</v>
      </c>
      <c r="CP77" s="103">
        <f t="shared" si="49"/>
        <v>0</v>
      </c>
      <c r="CQ77" s="103">
        <f t="shared" si="49"/>
        <v>0</v>
      </c>
      <c r="CR77" s="103">
        <f t="shared" si="49"/>
        <v>0</v>
      </c>
      <c r="CS77" s="103">
        <f t="shared" si="49"/>
        <v>0</v>
      </c>
      <c r="CT77" s="103">
        <f t="shared" si="49"/>
        <v>0</v>
      </c>
      <c r="CU77" s="103">
        <f t="shared" si="49"/>
        <v>0</v>
      </c>
      <c r="CV77" s="103">
        <f t="shared" si="49"/>
        <v>0</v>
      </c>
      <c r="CW77" s="103">
        <f t="shared" si="49"/>
        <v>0</v>
      </c>
      <c r="CX77" s="103">
        <f t="shared" si="49"/>
        <v>0</v>
      </c>
      <c r="CY77" s="103">
        <f t="shared" si="49"/>
        <v>0</v>
      </c>
    </row>
    <row r="78" spans="1:103" x14ac:dyDescent="0.25">
      <c r="A78" s="104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6"/>
      <c r="AK78" s="105"/>
      <c r="AL78" s="106"/>
      <c r="AM78" s="105"/>
      <c r="AN78" s="105"/>
      <c r="AO78" s="105"/>
      <c r="AP78" s="105"/>
      <c r="AQ78" s="105"/>
      <c r="AR78" s="105"/>
      <c r="AS78" s="106"/>
      <c r="AT78" s="105"/>
      <c r="AU78" s="105"/>
      <c r="AV78" s="105"/>
      <c r="AW78" s="105"/>
      <c r="AX78" s="105"/>
      <c r="AY78" s="105"/>
      <c r="AZ78" s="105"/>
      <c r="BA78" s="106"/>
      <c r="BB78" s="106"/>
      <c r="BC78" s="105"/>
      <c r="BD78" s="105"/>
      <c r="BE78" s="105"/>
      <c r="BF78" s="105"/>
      <c r="BG78" s="105"/>
      <c r="BH78" s="104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371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371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371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374">
        <v>800</v>
      </c>
      <c r="AK80" s="22">
        <v>706</v>
      </c>
      <c r="AL80" s="374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374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377">
        <v>387</v>
      </c>
      <c r="BF80" s="22">
        <v>451</v>
      </c>
      <c r="BG80" s="22">
        <f>BK80+BF80</f>
        <v>1107</v>
      </c>
      <c r="BH80" s="107" t="s">
        <v>73</v>
      </c>
      <c r="BI80" s="377">
        <v>800</v>
      </c>
      <c r="BJ80" s="377">
        <v>413</v>
      </c>
      <c r="BK80" s="22">
        <v>656</v>
      </c>
      <c r="BL80" s="377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1090</v>
      </c>
      <c r="CL80" s="22">
        <v>847</v>
      </c>
      <c r="CM80" s="22">
        <v>953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08" t="s">
        <v>74</v>
      </c>
      <c r="B81" s="372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372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372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375"/>
      <c r="AK81" s="22"/>
      <c r="AL81" s="375"/>
      <c r="AM81" s="22">
        <v>160</v>
      </c>
      <c r="AN81" s="22"/>
      <c r="AO81" s="22"/>
      <c r="AP81" s="22"/>
      <c r="AQ81" s="22"/>
      <c r="AR81" s="22">
        <v>173</v>
      </c>
      <c r="AS81" s="375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378"/>
      <c r="BF81" s="22">
        <v>27</v>
      </c>
      <c r="BG81" s="22">
        <f>BK81+BF81</f>
        <v>27</v>
      </c>
      <c r="BH81" s="108" t="s">
        <v>74</v>
      </c>
      <c r="BI81" s="378"/>
      <c r="BJ81" s="378"/>
      <c r="BK81" s="22">
        <v>0</v>
      </c>
      <c r="BL81" s="378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83</v>
      </c>
      <c r="CL81" s="22">
        <v>22</v>
      </c>
      <c r="CM81" s="22">
        <v>31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08"/>
      <c r="B82" s="37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37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372"/>
      <c r="AC82" s="22"/>
      <c r="AD82" s="22"/>
      <c r="AE82" s="22"/>
      <c r="AF82" s="22"/>
      <c r="AG82" s="22"/>
      <c r="AH82" s="22"/>
      <c r="AI82" s="22"/>
      <c r="AJ82" s="375"/>
      <c r="AK82" s="22"/>
      <c r="AL82" s="375"/>
      <c r="AM82" s="22"/>
      <c r="AN82" s="22"/>
      <c r="AO82" s="22"/>
      <c r="AP82" s="22"/>
      <c r="AQ82" s="22"/>
      <c r="AR82" s="109"/>
      <c r="AS82" s="375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378"/>
      <c r="BF82" s="22"/>
      <c r="BG82" s="22"/>
      <c r="BH82" s="107" t="s">
        <v>75</v>
      </c>
      <c r="BI82" s="378"/>
      <c r="BJ82" s="378"/>
      <c r="BK82" s="22"/>
      <c r="BL82" s="378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40</v>
      </c>
      <c r="CL82" s="22">
        <v>27</v>
      </c>
      <c r="CM82" s="22">
        <v>25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08" t="s">
        <v>76</v>
      </c>
      <c r="B83" s="37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37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372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375"/>
      <c r="AK83" s="377" t="s">
        <v>77</v>
      </c>
      <c r="AL83" s="375"/>
      <c r="AM83" s="22" t="s">
        <v>49</v>
      </c>
      <c r="AN83" s="377" t="s">
        <v>77</v>
      </c>
      <c r="AO83" s="377" t="s">
        <v>77</v>
      </c>
      <c r="AP83" s="377" t="s">
        <v>77</v>
      </c>
      <c r="AQ83" s="377" t="s">
        <v>77</v>
      </c>
      <c r="AR83" s="380" t="s">
        <v>78</v>
      </c>
      <c r="AS83" s="375"/>
      <c r="AT83" s="380" t="s">
        <v>79</v>
      </c>
      <c r="AU83" s="380" t="s">
        <v>80</v>
      </c>
      <c r="AV83" s="110" t="s">
        <v>81</v>
      </c>
      <c r="AW83" s="380" t="s">
        <v>80</v>
      </c>
      <c r="AX83" s="380" t="s">
        <v>80</v>
      </c>
      <c r="AY83" s="380" t="s">
        <v>82</v>
      </c>
      <c r="AZ83" s="110" t="s">
        <v>83</v>
      </c>
      <c r="BA83" s="111" t="s">
        <v>84</v>
      </c>
      <c r="BB83" s="111" t="s">
        <v>84</v>
      </c>
      <c r="BC83" s="111" t="s">
        <v>84</v>
      </c>
      <c r="BD83" s="111" t="s">
        <v>80</v>
      </c>
      <c r="BE83" s="378"/>
      <c r="BF83" s="111" t="s">
        <v>82</v>
      </c>
      <c r="BG83" s="111" t="s">
        <v>82</v>
      </c>
      <c r="BH83" s="107" t="s">
        <v>76</v>
      </c>
      <c r="BI83" s="378"/>
      <c r="BJ83" s="378"/>
      <c r="BK83" s="111" t="s">
        <v>82</v>
      </c>
      <c r="BL83" s="378"/>
      <c r="BM83" s="110" t="str">
        <f>BG83</f>
        <v>Não teve VVS</v>
      </c>
      <c r="BN83" s="111" t="s">
        <v>84</v>
      </c>
      <c r="BO83" s="22">
        <v>0</v>
      </c>
      <c r="BP83" s="380" t="s">
        <v>82</v>
      </c>
      <c r="BQ83" s="380" t="s">
        <v>80</v>
      </c>
      <c r="BR83" s="110" t="s">
        <v>80</v>
      </c>
      <c r="BS83" s="380" t="s">
        <v>85</v>
      </c>
      <c r="BT83" s="380" t="s">
        <v>85</v>
      </c>
      <c r="BU83" s="380" t="s">
        <v>86</v>
      </c>
      <c r="BV83" s="380" t="s">
        <v>86</v>
      </c>
      <c r="BW83" s="380" t="s">
        <v>87</v>
      </c>
      <c r="BX83" s="380" t="s">
        <v>87</v>
      </c>
      <c r="BY83" s="380" t="s">
        <v>87</v>
      </c>
      <c r="BZ83" s="380" t="s">
        <v>82</v>
      </c>
      <c r="CA83" s="380" t="s">
        <v>87</v>
      </c>
      <c r="CB83" s="380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08" t="s">
        <v>88</v>
      </c>
      <c r="B84" s="37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37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372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375"/>
      <c r="AK84" s="378"/>
      <c r="AL84" s="375"/>
      <c r="AM84" s="22" t="s">
        <v>49</v>
      </c>
      <c r="AN84" s="378"/>
      <c r="AO84" s="378"/>
      <c r="AP84" s="378"/>
      <c r="AQ84" s="378"/>
      <c r="AR84" s="381"/>
      <c r="AS84" s="375"/>
      <c r="AT84" s="381"/>
      <c r="AU84" s="381"/>
      <c r="AV84" s="110" t="s">
        <v>81</v>
      </c>
      <c r="AW84" s="381"/>
      <c r="AX84" s="381"/>
      <c r="AY84" s="381"/>
      <c r="AZ84" s="110" t="s">
        <v>83</v>
      </c>
      <c r="BA84" s="111" t="s">
        <v>84</v>
      </c>
      <c r="BB84" s="111" t="s">
        <v>84</v>
      </c>
      <c r="BC84" s="111" t="s">
        <v>84</v>
      </c>
      <c r="BD84" s="111" t="s">
        <v>80</v>
      </c>
      <c r="BE84" s="378"/>
      <c r="BF84" s="111" t="s">
        <v>82</v>
      </c>
      <c r="BG84" s="111" t="s">
        <v>82</v>
      </c>
      <c r="BH84" s="107" t="s">
        <v>88</v>
      </c>
      <c r="BI84" s="378"/>
      <c r="BJ84" s="378"/>
      <c r="BK84" s="111" t="s">
        <v>82</v>
      </c>
      <c r="BL84" s="378"/>
      <c r="BM84" s="110" t="str">
        <f>BG84</f>
        <v>Não teve VVS</v>
      </c>
      <c r="BN84" s="111" t="s">
        <v>84</v>
      </c>
      <c r="BO84" s="22">
        <v>0</v>
      </c>
      <c r="BP84" s="381"/>
      <c r="BQ84" s="381"/>
      <c r="BR84" s="110" t="s">
        <v>80</v>
      </c>
      <c r="BS84" s="381"/>
      <c r="BT84" s="381"/>
      <c r="BU84" s="381"/>
      <c r="BV84" s="381"/>
      <c r="BW84" s="381"/>
      <c r="BX84" s="381"/>
      <c r="BY84" s="381"/>
      <c r="BZ84" s="381"/>
      <c r="CA84" s="381"/>
      <c r="CB84" s="381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08" t="s">
        <v>89</v>
      </c>
      <c r="B85" s="37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373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373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376"/>
      <c r="AK85" s="379"/>
      <c r="AL85" s="376"/>
      <c r="AM85" s="22" t="s">
        <v>49</v>
      </c>
      <c r="AN85" s="379"/>
      <c r="AO85" s="379"/>
      <c r="AP85" s="379"/>
      <c r="AQ85" s="379"/>
      <c r="AR85" s="382"/>
      <c r="AS85" s="376"/>
      <c r="AT85" s="382"/>
      <c r="AU85" s="382"/>
      <c r="AV85" s="110" t="s">
        <v>81</v>
      </c>
      <c r="AW85" s="382"/>
      <c r="AX85" s="382"/>
      <c r="AY85" s="382"/>
      <c r="AZ85" s="110" t="s">
        <v>83</v>
      </c>
      <c r="BA85" s="111" t="s">
        <v>84</v>
      </c>
      <c r="BB85" s="111" t="s">
        <v>84</v>
      </c>
      <c r="BC85" s="111" t="s">
        <v>84</v>
      </c>
      <c r="BD85" s="111" t="s">
        <v>80</v>
      </c>
      <c r="BE85" s="379"/>
      <c r="BF85" s="111" t="s">
        <v>82</v>
      </c>
      <c r="BG85" s="111" t="s">
        <v>82</v>
      </c>
      <c r="BH85" s="107" t="s">
        <v>89</v>
      </c>
      <c r="BI85" s="379"/>
      <c r="BJ85" s="379"/>
      <c r="BK85" s="111" t="s">
        <v>82</v>
      </c>
      <c r="BL85" s="379"/>
      <c r="BM85" s="110" t="str">
        <f>BG85</f>
        <v>Não teve VVS</v>
      </c>
      <c r="BN85" s="111" t="s">
        <v>84</v>
      </c>
      <c r="BO85" s="22">
        <v>0</v>
      </c>
      <c r="BP85" s="382"/>
      <c r="BQ85" s="382"/>
      <c r="BR85" s="110" t="s">
        <v>80</v>
      </c>
      <c r="BS85" s="382"/>
      <c r="BT85" s="382"/>
      <c r="BU85" s="382"/>
      <c r="BV85" s="382"/>
      <c r="BW85" s="382"/>
      <c r="BX85" s="382"/>
      <c r="BY85" s="382"/>
      <c r="BZ85" s="382"/>
      <c r="CA85" s="382"/>
      <c r="CB85" s="38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2" t="s">
        <v>33</v>
      </c>
      <c r="B86" s="111">
        <v>500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229</v>
      </c>
      <c r="M86" s="111">
        <v>506</v>
      </c>
      <c r="N86" s="111">
        <v>1226</v>
      </c>
      <c r="O86" s="111">
        <v>500</v>
      </c>
      <c r="P86" s="111">
        <v>1410</v>
      </c>
      <c r="Q86" s="111">
        <v>1346</v>
      </c>
      <c r="R86" s="111">
        <v>319</v>
      </c>
      <c r="S86" s="111">
        <v>0</v>
      </c>
      <c r="T86" s="111">
        <v>0</v>
      </c>
      <c r="U86" s="111">
        <v>0</v>
      </c>
      <c r="V86" s="111">
        <v>129</v>
      </c>
      <c r="W86" s="111">
        <v>794</v>
      </c>
      <c r="X86" s="111">
        <v>741</v>
      </c>
      <c r="Y86" s="111">
        <v>1038</v>
      </c>
      <c r="Z86" s="111">
        <v>862</v>
      </c>
      <c r="AA86" s="111">
        <v>747</v>
      </c>
      <c r="AB86" s="111">
        <v>500</v>
      </c>
      <c r="AC86" s="111">
        <v>685</v>
      </c>
      <c r="AD86" s="111">
        <v>51</v>
      </c>
      <c r="AE86" s="111">
        <v>898</v>
      </c>
      <c r="AF86" s="111">
        <v>1040</v>
      </c>
      <c r="AG86" s="111">
        <v>1286</v>
      </c>
      <c r="AH86" s="111">
        <v>898</v>
      </c>
      <c r="AI86" s="111">
        <v>281</v>
      </c>
      <c r="AJ86" s="22">
        <v>800</v>
      </c>
      <c r="AK86" s="111">
        <v>706</v>
      </c>
      <c r="AL86" s="22">
        <v>800</v>
      </c>
      <c r="AM86" s="111">
        <v>1111</v>
      </c>
      <c r="AN86" s="111">
        <v>925</v>
      </c>
      <c r="AO86" s="111">
        <v>941</v>
      </c>
      <c r="AP86" s="111">
        <v>991</v>
      </c>
      <c r="AQ86" s="111">
        <v>1201</v>
      </c>
      <c r="AR86" s="111">
        <v>1318</v>
      </c>
      <c r="AS86" s="111">
        <v>800</v>
      </c>
      <c r="AT86" s="111">
        <f t="shared" ref="AT86:BD86" si="52">SUM(AT80:AT85)</f>
        <v>1039</v>
      </c>
      <c r="AU86" s="111">
        <f t="shared" si="52"/>
        <v>947</v>
      </c>
      <c r="AV86" s="111">
        <f t="shared" si="52"/>
        <v>705</v>
      </c>
      <c r="AW86" s="111">
        <f t="shared" si="52"/>
        <v>1019</v>
      </c>
      <c r="AX86" s="111">
        <f t="shared" si="52"/>
        <v>977</v>
      </c>
      <c r="AY86" s="111">
        <f t="shared" si="52"/>
        <v>949</v>
      </c>
      <c r="AZ86" s="111">
        <f t="shared" si="52"/>
        <v>1033</v>
      </c>
      <c r="BA86" s="111">
        <f t="shared" si="52"/>
        <v>992</v>
      </c>
      <c r="BB86" s="111">
        <f t="shared" si="52"/>
        <v>174</v>
      </c>
      <c r="BC86" s="111">
        <f t="shared" si="52"/>
        <v>1166</v>
      </c>
      <c r="BD86" s="111">
        <f t="shared" si="52"/>
        <v>1173</v>
      </c>
      <c r="BE86" s="111">
        <v>387</v>
      </c>
      <c r="BF86" s="111">
        <f>SUM(BF80:BF85)</f>
        <v>478</v>
      </c>
      <c r="BG86" s="111">
        <f>SUM(BG80:BG85)</f>
        <v>1134</v>
      </c>
      <c r="BH86" s="113" t="s">
        <v>33</v>
      </c>
      <c r="BI86" s="114">
        <f>SUM(BI80)</f>
        <v>800</v>
      </c>
      <c r="BJ86" s="114">
        <f>SUM(BJ80)</f>
        <v>413</v>
      </c>
      <c r="BK86" s="114">
        <f>SUM(BK80:BK85)</f>
        <v>656</v>
      </c>
      <c r="BL86" s="114">
        <f>BI86</f>
        <v>800</v>
      </c>
      <c r="BM86" s="114">
        <f t="shared" ref="BM86:CY86" si="53">SUM(BM80:BM85)</f>
        <v>1107</v>
      </c>
      <c r="BN86" s="114">
        <f t="shared" si="53"/>
        <v>911</v>
      </c>
      <c r="BO86" s="114">
        <f t="shared" si="53"/>
        <v>924</v>
      </c>
      <c r="BP86" s="114">
        <f t="shared" si="53"/>
        <v>937</v>
      </c>
      <c r="BQ86" s="114">
        <f t="shared" si="53"/>
        <v>989</v>
      </c>
      <c r="BR86" s="114">
        <f t="shared" si="53"/>
        <v>895</v>
      </c>
      <c r="BS86" s="114">
        <f t="shared" si="53"/>
        <v>914</v>
      </c>
      <c r="BT86" s="114">
        <f t="shared" si="53"/>
        <v>929</v>
      </c>
      <c r="BU86" s="114">
        <f t="shared" si="53"/>
        <v>805</v>
      </c>
      <c r="BV86" s="114">
        <f t="shared" si="53"/>
        <v>1001</v>
      </c>
      <c r="BW86" s="114">
        <f t="shared" si="53"/>
        <v>964</v>
      </c>
      <c r="BX86" s="114">
        <f t="shared" si="53"/>
        <v>881</v>
      </c>
      <c r="BY86" s="114">
        <f t="shared" si="53"/>
        <v>942</v>
      </c>
      <c r="BZ86" s="114">
        <f t="shared" si="53"/>
        <v>867</v>
      </c>
      <c r="CA86" s="114">
        <f t="shared" si="53"/>
        <v>854</v>
      </c>
      <c r="CB86" s="114">
        <f t="shared" si="53"/>
        <v>988</v>
      </c>
      <c r="CC86" s="114">
        <f t="shared" si="53"/>
        <v>905</v>
      </c>
      <c r="CD86" s="114">
        <f t="shared" si="53"/>
        <v>911</v>
      </c>
      <c r="CE86" s="114">
        <f t="shared" si="53"/>
        <v>1022</v>
      </c>
      <c r="CF86" s="114">
        <f t="shared" si="53"/>
        <v>829</v>
      </c>
      <c r="CG86" s="114">
        <f t="shared" si="53"/>
        <v>1043</v>
      </c>
      <c r="CH86" s="114">
        <f t="shared" si="53"/>
        <v>1349</v>
      </c>
      <c r="CI86" s="114">
        <f t="shared" si="53"/>
        <v>1125</v>
      </c>
      <c r="CJ86" s="114">
        <f t="shared" si="53"/>
        <v>1382</v>
      </c>
      <c r="CK86" s="114">
        <f t="shared" si="53"/>
        <v>1213</v>
      </c>
      <c r="CL86" s="114">
        <f t="shared" si="53"/>
        <v>896</v>
      </c>
      <c r="CM86" s="114">
        <f t="shared" si="53"/>
        <v>1009</v>
      </c>
      <c r="CN86" s="114">
        <f t="shared" si="53"/>
        <v>0</v>
      </c>
      <c r="CO86" s="114">
        <f t="shared" si="53"/>
        <v>0</v>
      </c>
      <c r="CP86" s="114">
        <f t="shared" si="53"/>
        <v>0</v>
      </c>
      <c r="CQ86" s="114">
        <f t="shared" si="53"/>
        <v>0</v>
      </c>
      <c r="CR86" s="114">
        <f t="shared" si="53"/>
        <v>0</v>
      </c>
      <c r="CS86" s="114">
        <f t="shared" si="53"/>
        <v>0</v>
      </c>
      <c r="CT86" s="114">
        <f t="shared" si="53"/>
        <v>0</v>
      </c>
      <c r="CU86" s="114">
        <f t="shared" si="53"/>
        <v>0</v>
      </c>
      <c r="CV86" s="114">
        <f t="shared" si="53"/>
        <v>0</v>
      </c>
      <c r="CW86" s="114">
        <f t="shared" si="53"/>
        <v>0</v>
      </c>
      <c r="CX86" s="114">
        <f t="shared" si="53"/>
        <v>0</v>
      </c>
      <c r="CY86" s="114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5"/>
      <c r="AK87" s="50"/>
      <c r="AL87" s="115"/>
      <c r="AM87" s="50"/>
      <c r="AN87" s="50"/>
      <c r="AO87" s="50"/>
      <c r="AP87" s="50"/>
      <c r="AQ87" s="50"/>
      <c r="AR87" s="50"/>
      <c r="AS87" s="115"/>
      <c r="AT87" s="50"/>
      <c r="AU87" s="50"/>
      <c r="AV87" s="50"/>
      <c r="AW87" s="50"/>
      <c r="AX87" s="50"/>
      <c r="AY87" s="50"/>
      <c r="AZ87" s="50"/>
      <c r="BA87" s="115"/>
      <c r="BB87" s="115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6" t="s">
        <v>92</v>
      </c>
      <c r="B89" s="55">
        <v>150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150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150</v>
      </c>
      <c r="AC89" s="55">
        <v>144</v>
      </c>
      <c r="AD89" s="55">
        <v>176</v>
      </c>
      <c r="AE89" s="55">
        <v>220</v>
      </c>
      <c r="AF89" s="55">
        <v>204</v>
      </c>
      <c r="AG89" s="55">
        <v>400</v>
      </c>
      <c r="AH89" s="55">
        <v>344</v>
      </c>
      <c r="AI89" s="55">
        <v>103</v>
      </c>
      <c r="AJ89" s="55">
        <v>0</v>
      </c>
      <c r="AK89" s="55">
        <v>215</v>
      </c>
      <c r="AL89" s="55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5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335</v>
      </c>
      <c r="CL89" s="23">
        <v>345</v>
      </c>
      <c r="CM89" s="23">
        <v>343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99"/>
      <c r="AK90" s="53"/>
      <c r="AL90" s="99"/>
      <c r="AM90" s="53"/>
      <c r="AN90" s="53"/>
      <c r="AO90" s="53"/>
      <c r="AP90" s="53"/>
      <c r="AQ90" s="53"/>
      <c r="AR90" s="53"/>
      <c r="AS90" s="99"/>
      <c r="AT90" s="53"/>
      <c r="AU90" s="53"/>
      <c r="AV90" s="53"/>
      <c r="AW90" s="53"/>
      <c r="AX90" s="53"/>
      <c r="AY90" s="53"/>
      <c r="AZ90" s="53"/>
      <c r="BA90" s="99"/>
      <c r="BB90" s="99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2" t="s">
        <v>94</v>
      </c>
      <c r="BI91" s="64"/>
      <c r="BJ91" s="64"/>
      <c r="BK91" s="9" t="str">
        <f>BK$5</f>
        <v>16 - 31-Out-2023</v>
      </c>
      <c r="BL91" s="64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8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6" t="s">
        <v>95</v>
      </c>
      <c r="BI92" s="119"/>
      <c r="BJ92" s="119"/>
      <c r="BK92" s="23">
        <v>44</v>
      </c>
      <c r="BL92" s="119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5">
        <v>32</v>
      </c>
      <c r="BY92" s="55">
        <v>32</v>
      </c>
      <c r="BZ92" s="55">
        <v>32</v>
      </c>
      <c r="CA92" s="55">
        <v>32</v>
      </c>
      <c r="CB92" s="55">
        <v>32</v>
      </c>
      <c r="CC92" s="55">
        <v>32</v>
      </c>
      <c r="CD92" s="55">
        <v>32</v>
      </c>
      <c r="CE92" s="55">
        <v>32</v>
      </c>
      <c r="CF92" s="55">
        <v>36</v>
      </c>
      <c r="CG92" s="55">
        <v>32</v>
      </c>
      <c r="CH92" s="55">
        <v>45</v>
      </c>
      <c r="CI92" s="55">
        <v>54</v>
      </c>
      <c r="CJ92" s="55">
        <v>45</v>
      </c>
      <c r="CK92" s="55">
        <v>45</v>
      </c>
      <c r="CL92" s="55">
        <v>40</v>
      </c>
      <c r="CM92" s="55">
        <v>40</v>
      </c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</row>
    <row r="93" spans="1:103" s="20" customFormat="1" hidden="1" x14ac:dyDescent="0.25">
      <c r="A93" s="21" t="s">
        <v>96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8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6"/>
      <c r="BI93" s="119"/>
      <c r="BJ93" s="119"/>
      <c r="BK93" s="23"/>
      <c r="BL93" s="119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0"/>
      <c r="BY93" s="120"/>
      <c r="BZ93" s="120"/>
      <c r="CA93" s="120"/>
      <c r="CB93" s="120"/>
      <c r="CC93" s="120"/>
      <c r="CD93" s="120"/>
      <c r="CE93" s="120"/>
      <c r="CF93" s="120"/>
      <c r="CG93" s="120"/>
      <c r="CH93" s="120"/>
      <c r="CI93" s="120"/>
      <c r="CJ93" s="120"/>
      <c r="CK93" s="120"/>
      <c r="CL93" s="120"/>
      <c r="CM93" s="120"/>
      <c r="CN93" s="120"/>
      <c r="CO93" s="120"/>
      <c r="CP93" s="120"/>
      <c r="CQ93" s="120"/>
      <c r="CR93" s="120"/>
      <c r="CS93" s="120"/>
      <c r="CT93" s="120"/>
      <c r="CU93" s="120"/>
      <c r="CV93" s="120"/>
      <c r="CW93" s="120"/>
      <c r="CX93" s="120"/>
      <c r="CY93" s="120"/>
    </row>
    <row r="94" spans="1:103" s="20" customFormat="1" x14ac:dyDescent="0.25">
      <c r="A94" s="21" t="s">
        <v>97</v>
      </c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8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6" t="s">
        <v>97</v>
      </c>
      <c r="BI94" s="119"/>
      <c r="BJ94" s="119"/>
      <c r="BK94" s="23">
        <v>120</v>
      </c>
      <c r="BL94" s="119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5">
        <v>12</v>
      </c>
      <c r="BY94" s="55">
        <v>12</v>
      </c>
      <c r="BZ94" s="55">
        <v>12</v>
      </c>
      <c r="CA94" s="55">
        <v>15</v>
      </c>
      <c r="CB94" s="55">
        <v>12</v>
      </c>
      <c r="CC94" s="55">
        <v>12</v>
      </c>
      <c r="CD94" s="55">
        <v>12</v>
      </c>
      <c r="CE94" s="55">
        <v>15</v>
      </c>
      <c r="CF94" s="55">
        <v>12</v>
      </c>
      <c r="CG94" s="55">
        <v>12</v>
      </c>
      <c r="CH94" s="55">
        <v>12</v>
      </c>
      <c r="CI94" s="55">
        <v>12</v>
      </c>
      <c r="CJ94" s="55">
        <v>15</v>
      </c>
      <c r="CK94" s="55">
        <v>12</v>
      </c>
      <c r="CL94" s="55">
        <v>16</v>
      </c>
      <c r="CM94" s="55">
        <v>12</v>
      </c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</row>
    <row r="95" spans="1:103" s="20" customFormat="1" x14ac:dyDescent="0.25">
      <c r="A95" s="21" t="s">
        <v>98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6" t="s">
        <v>98</v>
      </c>
      <c r="BI95" s="119"/>
      <c r="BJ95" s="119"/>
      <c r="BK95" s="23">
        <v>240</v>
      </c>
      <c r="BL95" s="119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5">
        <v>104</v>
      </c>
      <c r="BY95" s="55">
        <v>104</v>
      </c>
      <c r="BZ95" s="55">
        <v>104</v>
      </c>
      <c r="CA95" s="55">
        <v>104</v>
      </c>
      <c r="CB95" s="55">
        <v>108</v>
      </c>
      <c r="CC95" s="55">
        <v>108</v>
      </c>
      <c r="CD95" s="55">
        <v>108</v>
      </c>
      <c r="CE95" s="55">
        <v>107</v>
      </c>
      <c r="CF95" s="55">
        <v>108</v>
      </c>
      <c r="CG95" s="55">
        <f>72+36</f>
        <v>108</v>
      </c>
      <c r="CH95" s="55">
        <v>108</v>
      </c>
      <c r="CI95" s="55">
        <v>160</v>
      </c>
      <c r="CJ95" s="55">
        <v>129</v>
      </c>
      <c r="CK95" s="55">
        <v>138</v>
      </c>
      <c r="CL95" s="55">
        <v>111</v>
      </c>
      <c r="CM95" s="55">
        <v>102</v>
      </c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</row>
    <row r="96" spans="1:103" s="20" customFormat="1" x14ac:dyDescent="0.25">
      <c r="A96" s="21" t="s">
        <v>99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8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6" t="s">
        <v>99</v>
      </c>
      <c r="BI96" s="119"/>
      <c r="BJ96" s="119"/>
      <c r="BK96" s="23">
        <v>60</v>
      </c>
      <c r="BL96" s="119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5">
        <v>40</v>
      </c>
      <c r="BY96" s="55">
        <v>40</v>
      </c>
      <c r="BZ96" s="55">
        <v>40</v>
      </c>
      <c r="CA96" s="55">
        <v>40</v>
      </c>
      <c r="CB96" s="55">
        <v>40</v>
      </c>
      <c r="CC96" s="55">
        <v>40</v>
      </c>
      <c r="CD96" s="55">
        <v>40</v>
      </c>
      <c r="CE96" s="55">
        <v>40</v>
      </c>
      <c r="CF96" s="55">
        <v>45</v>
      </c>
      <c r="CG96" s="55">
        <v>40</v>
      </c>
      <c r="CH96" s="55">
        <v>36</v>
      </c>
      <c r="CI96" s="55">
        <v>63</v>
      </c>
      <c r="CJ96" s="55">
        <v>54</v>
      </c>
      <c r="CK96" s="55">
        <v>54</v>
      </c>
      <c r="CL96" s="55">
        <v>64</v>
      </c>
      <c r="CM96" s="55">
        <v>64</v>
      </c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</row>
    <row r="97" spans="1:103" s="128" customFormat="1" x14ac:dyDescent="0.25">
      <c r="A97" s="57" t="s">
        <v>33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2">
        <v>305</v>
      </c>
      <c r="AJ97" s="123">
        <v>520</v>
      </c>
      <c r="AK97" s="124">
        <v>835</v>
      </c>
      <c r="AL97" s="123">
        <v>1000</v>
      </c>
      <c r="AM97" s="124">
        <v>1140</v>
      </c>
      <c r="AN97" s="124">
        <v>1160</v>
      </c>
      <c r="AO97" s="124">
        <v>1172</v>
      </c>
      <c r="AP97" s="124">
        <v>1090</v>
      </c>
      <c r="AQ97" s="124">
        <v>1040</v>
      </c>
      <c r="AR97" s="124">
        <v>1224</v>
      </c>
      <c r="AS97" s="123">
        <f t="shared" ref="AS97:BD97" si="58">SUM(AS92:AS96)</f>
        <v>1000</v>
      </c>
      <c r="AT97" s="124">
        <f t="shared" si="58"/>
        <v>1184</v>
      </c>
      <c r="AU97" s="124">
        <f t="shared" si="58"/>
        <v>1120</v>
      </c>
      <c r="AV97" s="124">
        <f t="shared" si="58"/>
        <v>1316</v>
      </c>
      <c r="AW97" s="124">
        <f t="shared" si="58"/>
        <v>1056</v>
      </c>
      <c r="AX97" s="124">
        <f t="shared" si="58"/>
        <v>1379</v>
      </c>
      <c r="AY97" s="124">
        <f t="shared" si="58"/>
        <v>1177</v>
      </c>
      <c r="AZ97" s="124">
        <f t="shared" si="58"/>
        <v>1098</v>
      </c>
      <c r="BA97" s="123">
        <f t="shared" si="58"/>
        <v>972</v>
      </c>
      <c r="BB97" s="123">
        <f t="shared" si="58"/>
        <v>200</v>
      </c>
      <c r="BC97" s="124">
        <f t="shared" si="58"/>
        <v>1172</v>
      </c>
      <c r="BD97" s="124">
        <f t="shared" si="58"/>
        <v>1152</v>
      </c>
      <c r="BE97" s="124">
        <v>484</v>
      </c>
      <c r="BF97" s="124">
        <f>SUM(BF92:BF96)</f>
        <v>524</v>
      </c>
      <c r="BG97" s="124">
        <f>SUM(BG92:BG96)</f>
        <v>1120</v>
      </c>
      <c r="BH97" s="125" t="s">
        <v>33</v>
      </c>
      <c r="BI97" s="126"/>
      <c r="BJ97" s="126"/>
      <c r="BK97" s="127">
        <f>SUM(BK92:BK96)</f>
        <v>464</v>
      </c>
      <c r="BL97" s="126"/>
      <c r="BM97" s="127">
        <f t="shared" ref="BM97:CY97" si="59">SUM(BM92:BM96)</f>
        <v>868</v>
      </c>
      <c r="BN97" s="127">
        <f t="shared" si="59"/>
        <v>280</v>
      </c>
      <c r="BO97" s="127">
        <f t="shared" si="59"/>
        <v>237</v>
      </c>
      <c r="BP97" s="127">
        <f t="shared" si="59"/>
        <v>313</v>
      </c>
      <c r="BQ97" s="127">
        <f t="shared" si="59"/>
        <v>192</v>
      </c>
      <c r="BR97" s="127">
        <f t="shared" si="59"/>
        <v>197</v>
      </c>
      <c r="BS97" s="127">
        <f t="shared" si="59"/>
        <v>194</v>
      </c>
      <c r="BT97" s="127">
        <f t="shared" si="59"/>
        <v>184</v>
      </c>
      <c r="BU97" s="127">
        <f t="shared" si="59"/>
        <v>184</v>
      </c>
      <c r="BV97" s="127">
        <f t="shared" si="59"/>
        <v>184</v>
      </c>
      <c r="BW97" s="127">
        <f t="shared" si="59"/>
        <v>184</v>
      </c>
      <c r="BX97" s="127">
        <f t="shared" si="59"/>
        <v>188</v>
      </c>
      <c r="BY97" s="127">
        <f t="shared" si="59"/>
        <v>188</v>
      </c>
      <c r="BZ97" s="127">
        <f t="shared" si="59"/>
        <v>188</v>
      </c>
      <c r="CA97" s="127">
        <f t="shared" si="59"/>
        <v>191</v>
      </c>
      <c r="CB97" s="127">
        <f t="shared" si="59"/>
        <v>192</v>
      </c>
      <c r="CC97" s="127">
        <f t="shared" si="59"/>
        <v>192</v>
      </c>
      <c r="CD97" s="127">
        <f t="shared" si="59"/>
        <v>192</v>
      </c>
      <c r="CE97" s="127">
        <f t="shared" si="59"/>
        <v>194</v>
      </c>
      <c r="CF97" s="127">
        <f t="shared" si="59"/>
        <v>201</v>
      </c>
      <c r="CG97" s="127">
        <f t="shared" si="59"/>
        <v>192</v>
      </c>
      <c r="CH97" s="127">
        <f t="shared" si="59"/>
        <v>201</v>
      </c>
      <c r="CI97" s="127">
        <f t="shared" si="59"/>
        <v>289</v>
      </c>
      <c r="CJ97" s="127">
        <f t="shared" si="59"/>
        <v>243</v>
      </c>
      <c r="CK97" s="127">
        <f t="shared" si="59"/>
        <v>249</v>
      </c>
      <c r="CL97" s="127">
        <f t="shared" si="59"/>
        <v>231</v>
      </c>
      <c r="CM97" s="127">
        <f t="shared" si="59"/>
        <v>218</v>
      </c>
      <c r="CN97" s="127">
        <f t="shared" si="59"/>
        <v>0</v>
      </c>
      <c r="CO97" s="127">
        <f t="shared" si="59"/>
        <v>0</v>
      </c>
      <c r="CP97" s="127">
        <f t="shared" si="59"/>
        <v>0</v>
      </c>
      <c r="CQ97" s="127">
        <f t="shared" si="59"/>
        <v>0</v>
      </c>
      <c r="CR97" s="127">
        <f t="shared" si="59"/>
        <v>0</v>
      </c>
      <c r="CS97" s="127">
        <f t="shared" si="59"/>
        <v>0</v>
      </c>
      <c r="CT97" s="127">
        <f t="shared" si="59"/>
        <v>0</v>
      </c>
      <c r="CU97" s="127">
        <f t="shared" si="59"/>
        <v>0</v>
      </c>
      <c r="CV97" s="127">
        <f t="shared" si="59"/>
        <v>0</v>
      </c>
      <c r="CW97" s="127">
        <f t="shared" si="59"/>
        <v>0</v>
      </c>
      <c r="CX97" s="127">
        <f t="shared" si="59"/>
        <v>0</v>
      </c>
      <c r="CY97" s="127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99"/>
      <c r="AK98" s="53"/>
      <c r="AL98" s="99"/>
      <c r="AM98" s="53"/>
      <c r="AN98" s="53"/>
      <c r="AO98" s="53"/>
      <c r="AP98" s="53"/>
      <c r="AQ98" s="53"/>
      <c r="AR98" s="53"/>
      <c r="AS98" s="99"/>
      <c r="AT98" s="53"/>
      <c r="AU98" s="53"/>
      <c r="AV98" s="53"/>
      <c r="AW98" s="53"/>
      <c r="AX98" s="53"/>
      <c r="AY98" s="53"/>
      <c r="AZ98" s="53"/>
      <c r="BA98" s="99"/>
      <c r="BB98" s="99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2" t="s">
        <v>100</v>
      </c>
      <c r="BI99" s="64"/>
      <c r="BJ99" s="64"/>
      <c r="BK99" s="9" t="str">
        <f>BK$5</f>
        <v>16 - 31-Out-2023</v>
      </c>
      <c r="BL99" s="64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8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6" t="s">
        <v>95</v>
      </c>
      <c r="BI100" s="119"/>
      <c r="BJ100" s="119"/>
      <c r="BK100" s="23">
        <v>44</v>
      </c>
      <c r="BL100" s="119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5">
        <v>32</v>
      </c>
      <c r="BY100" s="55">
        <v>32</v>
      </c>
      <c r="BZ100" s="55">
        <v>32</v>
      </c>
      <c r="CA100" s="55">
        <v>32</v>
      </c>
      <c r="CB100" s="55">
        <v>32</v>
      </c>
      <c r="CC100" s="55">
        <v>26</v>
      </c>
      <c r="CD100" s="55">
        <v>30</v>
      </c>
      <c r="CE100" s="55">
        <v>30</v>
      </c>
      <c r="CF100" s="55">
        <v>31</v>
      </c>
      <c r="CG100" s="55">
        <v>32</v>
      </c>
      <c r="CH100" s="55">
        <v>36</v>
      </c>
      <c r="CI100" s="55">
        <v>50</v>
      </c>
      <c r="CJ100" s="55">
        <v>43</v>
      </c>
      <c r="CK100" s="55">
        <v>40</v>
      </c>
      <c r="CL100" s="55">
        <v>38</v>
      </c>
      <c r="CM100" s="55">
        <v>40</v>
      </c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</row>
    <row r="101" spans="1:103" s="20" customFormat="1" hidden="1" x14ac:dyDescent="0.25">
      <c r="A101" s="21" t="s">
        <v>96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8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6"/>
      <c r="BI101" s="119"/>
      <c r="BJ101" s="119"/>
      <c r="BK101" s="23"/>
      <c r="BL101" s="119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120"/>
      <c r="CN101" s="120"/>
      <c r="CO101" s="120"/>
      <c r="CP101" s="120"/>
      <c r="CQ101" s="120"/>
      <c r="CR101" s="120"/>
      <c r="CS101" s="120"/>
      <c r="CT101" s="120"/>
      <c r="CU101" s="120"/>
      <c r="CV101" s="120"/>
      <c r="CW101" s="120"/>
      <c r="CX101" s="120"/>
      <c r="CY101" s="120"/>
    </row>
    <row r="102" spans="1:103" s="20" customFormat="1" x14ac:dyDescent="0.25">
      <c r="A102" s="21" t="s">
        <v>97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8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6" t="s">
        <v>97</v>
      </c>
      <c r="BI102" s="119"/>
      <c r="BJ102" s="119"/>
      <c r="BK102" s="23">
        <v>120</v>
      </c>
      <c r="BL102" s="119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5">
        <v>12</v>
      </c>
      <c r="BY102" s="55">
        <v>12</v>
      </c>
      <c r="BZ102" s="55">
        <v>12</v>
      </c>
      <c r="CA102" s="55">
        <v>15</v>
      </c>
      <c r="CB102" s="55">
        <v>12</v>
      </c>
      <c r="CC102" s="55">
        <v>0</v>
      </c>
      <c r="CD102" s="55">
        <v>3</v>
      </c>
      <c r="CE102" s="55">
        <v>1</v>
      </c>
      <c r="CF102" s="55">
        <v>0</v>
      </c>
      <c r="CG102" s="55">
        <v>7</v>
      </c>
      <c r="CH102" s="55">
        <v>3</v>
      </c>
      <c r="CI102" s="55">
        <v>14</v>
      </c>
      <c r="CJ102" s="55">
        <v>7</v>
      </c>
      <c r="CK102" s="55">
        <v>3</v>
      </c>
      <c r="CL102" s="55">
        <v>11</v>
      </c>
      <c r="CM102" s="55">
        <v>15</v>
      </c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</row>
    <row r="103" spans="1:103" s="20" customFormat="1" x14ac:dyDescent="0.25">
      <c r="A103" s="21" t="s">
        <v>98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8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6" t="s">
        <v>98</v>
      </c>
      <c r="BI103" s="119"/>
      <c r="BJ103" s="119"/>
      <c r="BK103" s="23">
        <v>240</v>
      </c>
      <c r="BL103" s="119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5">
        <v>104</v>
      </c>
      <c r="BY103" s="55">
        <v>104</v>
      </c>
      <c r="BZ103" s="55">
        <v>104</v>
      </c>
      <c r="CA103" s="55">
        <v>104</v>
      </c>
      <c r="CB103" s="55">
        <v>108</v>
      </c>
      <c r="CC103" s="55">
        <v>44</v>
      </c>
      <c r="CD103" s="55">
        <v>28</v>
      </c>
      <c r="CE103" s="55">
        <v>58</v>
      </c>
      <c r="CF103" s="55">
        <v>78</v>
      </c>
      <c r="CG103" s="55">
        <v>85</v>
      </c>
      <c r="CH103" s="55">
        <v>122</v>
      </c>
      <c r="CI103" s="55">
        <v>153</v>
      </c>
      <c r="CJ103" s="55">
        <v>126</v>
      </c>
      <c r="CK103" s="55">
        <v>136</v>
      </c>
      <c r="CL103" s="55">
        <v>111</v>
      </c>
      <c r="CM103" s="55">
        <v>102</v>
      </c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</row>
    <row r="104" spans="1:103" s="20" customFormat="1" x14ac:dyDescent="0.25">
      <c r="A104" s="21" t="s">
        <v>99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8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6" t="s">
        <v>99</v>
      </c>
      <c r="BI104" s="119"/>
      <c r="BJ104" s="119"/>
      <c r="BK104" s="23">
        <v>60</v>
      </c>
      <c r="BL104" s="119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5">
        <v>40</v>
      </c>
      <c r="BY104" s="55">
        <v>40</v>
      </c>
      <c r="BZ104" s="55">
        <v>40</v>
      </c>
      <c r="CA104" s="55">
        <v>40</v>
      </c>
      <c r="CB104" s="55">
        <v>40</v>
      </c>
      <c r="CC104" s="55">
        <v>14</v>
      </c>
      <c r="CD104" s="55">
        <v>23</v>
      </c>
      <c r="CE104" s="55">
        <v>38</v>
      </c>
      <c r="CF104" s="55">
        <v>44</v>
      </c>
      <c r="CG104" s="55">
        <v>40</v>
      </c>
      <c r="CH104" s="55">
        <v>41</v>
      </c>
      <c r="CI104" s="55">
        <v>60</v>
      </c>
      <c r="CJ104" s="55">
        <v>54</v>
      </c>
      <c r="CK104" s="55">
        <v>54</v>
      </c>
      <c r="CL104" s="55">
        <v>63</v>
      </c>
      <c r="CM104" s="55">
        <v>64</v>
      </c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</row>
    <row r="105" spans="1:103" s="128" customFormat="1" x14ac:dyDescent="0.25">
      <c r="A105" s="57" t="s">
        <v>33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2">
        <v>305</v>
      </c>
      <c r="AJ105" s="123">
        <v>520</v>
      </c>
      <c r="AK105" s="124">
        <v>835</v>
      </c>
      <c r="AL105" s="123">
        <v>1000</v>
      </c>
      <c r="AM105" s="124">
        <v>1140</v>
      </c>
      <c r="AN105" s="124">
        <v>1160</v>
      </c>
      <c r="AO105" s="124">
        <v>1172</v>
      </c>
      <c r="AP105" s="124">
        <v>1090</v>
      </c>
      <c r="AQ105" s="124">
        <v>1040</v>
      </c>
      <c r="AR105" s="124">
        <v>1224</v>
      </c>
      <c r="AS105" s="123">
        <f t="shared" ref="AS105:BD105" si="62">SUM(AS100:AS104)</f>
        <v>1000</v>
      </c>
      <c r="AT105" s="124">
        <f t="shared" si="62"/>
        <v>1184</v>
      </c>
      <c r="AU105" s="124">
        <f t="shared" si="62"/>
        <v>1120</v>
      </c>
      <c r="AV105" s="124">
        <f t="shared" si="62"/>
        <v>1316</v>
      </c>
      <c r="AW105" s="124">
        <f t="shared" si="62"/>
        <v>1056</v>
      </c>
      <c r="AX105" s="124">
        <f t="shared" si="62"/>
        <v>1379</v>
      </c>
      <c r="AY105" s="124">
        <f t="shared" si="62"/>
        <v>1177</v>
      </c>
      <c r="AZ105" s="124">
        <f t="shared" si="62"/>
        <v>1098</v>
      </c>
      <c r="BA105" s="123">
        <f t="shared" si="62"/>
        <v>972</v>
      </c>
      <c r="BB105" s="123">
        <f t="shared" si="62"/>
        <v>200</v>
      </c>
      <c r="BC105" s="124">
        <f t="shared" si="62"/>
        <v>1172</v>
      </c>
      <c r="BD105" s="124">
        <f t="shared" si="62"/>
        <v>1152</v>
      </c>
      <c r="BE105" s="124">
        <v>484</v>
      </c>
      <c r="BF105" s="124">
        <f>SUM(BF100:BF104)</f>
        <v>524</v>
      </c>
      <c r="BG105" s="124">
        <f>SUM(BG100:BG104)</f>
        <v>1120</v>
      </c>
      <c r="BH105" s="125" t="s">
        <v>33</v>
      </c>
      <c r="BI105" s="126"/>
      <c r="BJ105" s="126"/>
      <c r="BK105" s="127">
        <f>SUM(BK100:BK104)</f>
        <v>464</v>
      </c>
      <c r="BL105" s="126"/>
      <c r="BM105" s="127">
        <f t="shared" ref="BM105:CY105" si="63">SUM(BM100:BM104)</f>
        <v>868</v>
      </c>
      <c r="BN105" s="127">
        <f t="shared" si="63"/>
        <v>280</v>
      </c>
      <c r="BO105" s="127">
        <f t="shared" si="63"/>
        <v>237</v>
      </c>
      <c r="BP105" s="127">
        <f t="shared" si="63"/>
        <v>313</v>
      </c>
      <c r="BQ105" s="127">
        <f t="shared" si="63"/>
        <v>192</v>
      </c>
      <c r="BR105" s="127">
        <f t="shared" si="63"/>
        <v>197</v>
      </c>
      <c r="BS105" s="127">
        <f t="shared" si="63"/>
        <v>194</v>
      </c>
      <c r="BT105" s="127">
        <f t="shared" si="63"/>
        <v>184</v>
      </c>
      <c r="BU105" s="127">
        <f t="shared" si="63"/>
        <v>184</v>
      </c>
      <c r="BV105" s="127">
        <f t="shared" si="63"/>
        <v>184</v>
      </c>
      <c r="BW105" s="127">
        <f t="shared" si="63"/>
        <v>184</v>
      </c>
      <c r="BX105" s="127">
        <f t="shared" si="63"/>
        <v>188</v>
      </c>
      <c r="BY105" s="127">
        <f t="shared" si="63"/>
        <v>188</v>
      </c>
      <c r="BZ105" s="127">
        <f t="shared" si="63"/>
        <v>188</v>
      </c>
      <c r="CA105" s="127">
        <f t="shared" si="63"/>
        <v>191</v>
      </c>
      <c r="CB105" s="127">
        <f t="shared" si="63"/>
        <v>192</v>
      </c>
      <c r="CC105" s="127">
        <f t="shared" si="63"/>
        <v>84</v>
      </c>
      <c r="CD105" s="127">
        <f t="shared" si="63"/>
        <v>84</v>
      </c>
      <c r="CE105" s="127">
        <f t="shared" si="63"/>
        <v>127</v>
      </c>
      <c r="CF105" s="127">
        <f t="shared" si="63"/>
        <v>153</v>
      </c>
      <c r="CG105" s="127">
        <f t="shared" si="63"/>
        <v>164</v>
      </c>
      <c r="CH105" s="127">
        <f t="shared" si="63"/>
        <v>202</v>
      </c>
      <c r="CI105" s="127">
        <f t="shared" si="63"/>
        <v>277</v>
      </c>
      <c r="CJ105" s="127">
        <v>230</v>
      </c>
      <c r="CK105" s="127">
        <f t="shared" si="63"/>
        <v>233</v>
      </c>
      <c r="CL105" s="127">
        <f t="shared" si="63"/>
        <v>223</v>
      </c>
      <c r="CM105" s="127">
        <f t="shared" si="63"/>
        <v>221</v>
      </c>
      <c r="CN105" s="127">
        <f t="shared" si="63"/>
        <v>0</v>
      </c>
      <c r="CO105" s="127">
        <f t="shared" si="63"/>
        <v>0</v>
      </c>
      <c r="CP105" s="127">
        <f t="shared" si="63"/>
        <v>0</v>
      </c>
      <c r="CQ105" s="127">
        <f t="shared" si="63"/>
        <v>0</v>
      </c>
      <c r="CR105" s="127">
        <f t="shared" si="63"/>
        <v>0</v>
      </c>
      <c r="CS105" s="127">
        <f t="shared" si="63"/>
        <v>0</v>
      </c>
      <c r="CT105" s="127">
        <f t="shared" si="63"/>
        <v>0</v>
      </c>
      <c r="CU105" s="127">
        <f t="shared" si="63"/>
        <v>0</v>
      </c>
      <c r="CV105" s="127">
        <f t="shared" si="63"/>
        <v>0</v>
      </c>
      <c r="CW105" s="127">
        <f t="shared" si="63"/>
        <v>0</v>
      </c>
      <c r="CX105" s="127">
        <f t="shared" si="63"/>
        <v>0</v>
      </c>
      <c r="CY105" s="127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99"/>
      <c r="AK106" s="53"/>
      <c r="AL106" s="99"/>
      <c r="AM106" s="53"/>
      <c r="AN106" s="53"/>
      <c r="AO106" s="53"/>
      <c r="AP106" s="53"/>
      <c r="AQ106" s="53"/>
      <c r="AR106" s="53"/>
      <c r="AS106" s="99"/>
      <c r="AT106" s="53"/>
      <c r="AU106" s="53"/>
      <c r="AV106" s="53"/>
      <c r="AW106" s="53"/>
      <c r="AX106" s="53"/>
      <c r="AY106" s="53"/>
      <c r="AZ106" s="53"/>
      <c r="BA106" s="99"/>
      <c r="BB106" s="99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29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0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0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1"/>
      <c r="AC108" s="132"/>
      <c r="AD108" s="132"/>
      <c r="AE108" s="132"/>
      <c r="AF108" s="133"/>
      <c r="AG108" s="133"/>
      <c r="AH108" s="133"/>
      <c r="AI108" s="134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5">
        <v>27</v>
      </c>
      <c r="CC108" s="136">
        <v>14</v>
      </c>
      <c r="CD108" s="136">
        <v>20</v>
      </c>
      <c r="CE108" s="136">
        <v>18</v>
      </c>
      <c r="CF108" s="136">
        <v>30</v>
      </c>
      <c r="CG108" s="136">
        <v>17</v>
      </c>
      <c r="CH108" s="136">
        <v>18</v>
      </c>
      <c r="CI108" s="136">
        <v>33</v>
      </c>
      <c r="CJ108" s="136">
        <v>35</v>
      </c>
      <c r="CK108" s="136">
        <v>24</v>
      </c>
      <c r="CL108" s="136">
        <v>28</v>
      </c>
      <c r="CM108" s="136">
        <v>28</v>
      </c>
      <c r="CN108" s="136">
        <v>0</v>
      </c>
      <c r="CO108" s="136">
        <v>0</v>
      </c>
      <c r="CP108" s="136">
        <v>0</v>
      </c>
      <c r="CQ108" s="136">
        <v>0</v>
      </c>
      <c r="CR108" s="136">
        <v>0</v>
      </c>
      <c r="CS108" s="136">
        <v>0</v>
      </c>
      <c r="CT108" s="136">
        <v>0</v>
      </c>
      <c r="CU108" s="136">
        <v>0</v>
      </c>
      <c r="CV108" s="136">
        <v>0</v>
      </c>
      <c r="CW108" s="136">
        <v>0</v>
      </c>
      <c r="CX108" s="136">
        <v>0</v>
      </c>
      <c r="CY108" s="136">
        <v>0</v>
      </c>
    </row>
    <row r="109" spans="1:103" s="20" customFormat="1" hidden="1" x14ac:dyDescent="0.25">
      <c r="A109" s="21" t="s">
        <v>96</v>
      </c>
      <c r="B109" s="130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0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1"/>
      <c r="AC109" s="132"/>
      <c r="AD109" s="132"/>
      <c r="AE109" s="132"/>
      <c r="AF109" s="133"/>
      <c r="AG109" s="133"/>
      <c r="AH109" s="133"/>
      <c r="AI109" s="134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137"/>
      <c r="CD109" s="137"/>
      <c r="CE109" s="137"/>
      <c r="CF109" s="137"/>
      <c r="CG109" s="137"/>
      <c r="CH109" s="137"/>
      <c r="CI109" s="137"/>
      <c r="CJ109" s="137"/>
      <c r="CK109" s="137"/>
      <c r="CL109" s="137"/>
      <c r="CM109" s="137"/>
      <c r="CN109" s="137"/>
      <c r="CO109" s="137"/>
      <c r="CP109" s="137"/>
      <c r="CQ109" s="137"/>
      <c r="CR109" s="137"/>
      <c r="CS109" s="137"/>
      <c r="CT109" s="137"/>
      <c r="CU109" s="137"/>
      <c r="CV109" s="137"/>
      <c r="CW109" s="137"/>
      <c r="CX109" s="137"/>
      <c r="CY109" s="137"/>
    </row>
    <row r="110" spans="1:103" s="20" customFormat="1" x14ac:dyDescent="0.25">
      <c r="A110" s="21" t="s">
        <v>103</v>
      </c>
      <c r="B110" s="130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0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1"/>
      <c r="AC110" s="132"/>
      <c r="AD110" s="132"/>
      <c r="AE110" s="132"/>
      <c r="AF110" s="133"/>
      <c r="AG110" s="133"/>
      <c r="AH110" s="133"/>
      <c r="AI110" s="134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3</v>
      </c>
      <c r="CL110" s="23">
        <v>7</v>
      </c>
      <c r="CM110" s="23">
        <v>14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0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0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1"/>
      <c r="AC111" s="132"/>
      <c r="AD111" s="132"/>
      <c r="AE111" s="132"/>
      <c r="AF111" s="133"/>
      <c r="AG111" s="133"/>
      <c r="AH111" s="133"/>
      <c r="AI111" s="134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116</v>
      </c>
      <c r="CL111" s="23">
        <v>89</v>
      </c>
      <c r="CM111" s="23">
        <v>83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0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0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1"/>
      <c r="AC112" s="132"/>
      <c r="AD112" s="132"/>
      <c r="AE112" s="132"/>
      <c r="AF112" s="133"/>
      <c r="AG112" s="133"/>
      <c r="AH112" s="133"/>
      <c r="AI112" s="134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41</v>
      </c>
      <c r="CL112" s="23">
        <v>42</v>
      </c>
      <c r="CM112" s="23">
        <v>39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28" customFormat="1" x14ac:dyDescent="0.25">
      <c r="A113" s="57" t="s">
        <v>33</v>
      </c>
      <c r="B113" s="124">
        <v>0</v>
      </c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  <c r="J113" s="124">
        <v>0</v>
      </c>
      <c r="K113" s="124">
        <v>0</v>
      </c>
      <c r="L113" s="124">
        <v>0</v>
      </c>
      <c r="M113" s="124">
        <v>0</v>
      </c>
      <c r="N113" s="124">
        <v>0</v>
      </c>
      <c r="O113" s="124">
        <v>0</v>
      </c>
      <c r="P113" s="124">
        <v>0</v>
      </c>
      <c r="Q113" s="124">
        <v>0</v>
      </c>
      <c r="R113" s="124">
        <v>0</v>
      </c>
      <c r="S113" s="124">
        <v>0</v>
      </c>
      <c r="T113" s="124">
        <v>0</v>
      </c>
      <c r="U113" s="124">
        <v>0</v>
      </c>
      <c r="V113" s="124">
        <v>0</v>
      </c>
      <c r="W113" s="124">
        <v>0</v>
      </c>
      <c r="X113" s="124">
        <v>0</v>
      </c>
      <c r="Y113" s="124">
        <v>0</v>
      </c>
      <c r="Z113" s="124">
        <v>0</v>
      </c>
      <c r="AA113" s="124">
        <v>0</v>
      </c>
      <c r="AB113" s="138"/>
      <c r="AC113" s="139"/>
      <c r="AD113" s="139"/>
      <c r="AE113" s="139"/>
      <c r="AF113" s="140"/>
      <c r="AG113" s="140"/>
      <c r="AH113" s="140"/>
      <c r="AI113" s="141">
        <v>209</v>
      </c>
      <c r="AJ113" s="123">
        <v>520</v>
      </c>
      <c r="AK113" s="124">
        <v>546</v>
      </c>
      <c r="AL113" s="123">
        <v>1000</v>
      </c>
      <c r="AM113" s="124">
        <v>755</v>
      </c>
      <c r="AN113" s="124">
        <v>829</v>
      </c>
      <c r="AO113" s="124">
        <v>688</v>
      </c>
      <c r="AP113" s="124">
        <v>658</v>
      </c>
      <c r="AQ113" s="124">
        <v>941</v>
      </c>
      <c r="AR113" s="124">
        <v>823</v>
      </c>
      <c r="AS113" s="123">
        <f t="shared" ref="AS113:BD113" si="66">SUM(AS108:AS112)</f>
        <v>1000</v>
      </c>
      <c r="AT113" s="124">
        <f t="shared" si="66"/>
        <v>688</v>
      </c>
      <c r="AU113" s="124">
        <f t="shared" si="66"/>
        <v>725</v>
      </c>
      <c r="AV113" s="124">
        <f t="shared" si="66"/>
        <v>581</v>
      </c>
      <c r="AW113" s="124">
        <f t="shared" si="66"/>
        <v>809</v>
      </c>
      <c r="AX113" s="124">
        <f t="shared" si="66"/>
        <v>748</v>
      </c>
      <c r="AY113" s="124">
        <f t="shared" si="66"/>
        <v>688</v>
      </c>
      <c r="AZ113" s="124">
        <f t="shared" si="66"/>
        <v>855</v>
      </c>
      <c r="BA113" s="123">
        <f t="shared" si="66"/>
        <v>705</v>
      </c>
      <c r="BB113" s="123">
        <f t="shared" si="66"/>
        <v>239</v>
      </c>
      <c r="BC113" s="124">
        <f t="shared" si="66"/>
        <v>944</v>
      </c>
      <c r="BD113" s="124">
        <f t="shared" si="66"/>
        <v>851</v>
      </c>
      <c r="BE113" s="124">
        <v>484</v>
      </c>
      <c r="BF113" s="124">
        <f>SUM(BF108:BF112)</f>
        <v>397</v>
      </c>
      <c r="BG113" s="124">
        <f>SUM(BG108:BG112)</f>
        <v>961</v>
      </c>
      <c r="BH113" s="142" t="s">
        <v>33</v>
      </c>
      <c r="BI113" s="127">
        <f>SUM(BI108:BI112)</f>
        <v>180</v>
      </c>
      <c r="BJ113" s="127">
        <f>SUM(BJ108+BJ110+BJ111+BJ112)</f>
        <v>93</v>
      </c>
      <c r="BK113" s="127">
        <f>SUM(BK108:BK112)</f>
        <v>367</v>
      </c>
      <c r="BL113" s="127">
        <f>SUM(BL108+BL110+BL111+BL112)</f>
        <v>180</v>
      </c>
      <c r="BM113" s="127">
        <f t="shared" ref="BM113:CY113" si="67">SUM(BM108:BM112)</f>
        <v>650</v>
      </c>
      <c r="BN113" s="127">
        <f t="shared" si="67"/>
        <v>432</v>
      </c>
      <c r="BO113" s="127">
        <f t="shared" si="67"/>
        <v>555</v>
      </c>
      <c r="BP113" s="127">
        <f t="shared" si="67"/>
        <v>605</v>
      </c>
      <c r="BQ113" s="127">
        <f t="shared" si="67"/>
        <v>612</v>
      </c>
      <c r="BR113" s="127">
        <f t="shared" si="67"/>
        <v>656</v>
      </c>
      <c r="BS113" s="127">
        <f t="shared" si="67"/>
        <v>657</v>
      </c>
      <c r="BT113" s="127">
        <f t="shared" si="67"/>
        <v>604</v>
      </c>
      <c r="BU113" s="127">
        <f t="shared" si="67"/>
        <v>612</v>
      </c>
      <c r="BV113" s="127">
        <f t="shared" si="67"/>
        <v>725</v>
      </c>
      <c r="BW113" s="127">
        <f t="shared" si="67"/>
        <v>683</v>
      </c>
      <c r="BX113" s="127">
        <f t="shared" si="67"/>
        <v>638</v>
      </c>
      <c r="BY113" s="127">
        <f t="shared" si="67"/>
        <v>826</v>
      </c>
      <c r="BZ113" s="127">
        <f t="shared" si="67"/>
        <v>769</v>
      </c>
      <c r="CA113" s="127">
        <f t="shared" si="67"/>
        <v>674</v>
      </c>
      <c r="CB113" s="127">
        <f t="shared" si="67"/>
        <v>99</v>
      </c>
      <c r="CC113" s="127">
        <f t="shared" si="67"/>
        <v>51</v>
      </c>
      <c r="CD113" s="127">
        <f t="shared" si="67"/>
        <v>63</v>
      </c>
      <c r="CE113" s="127">
        <f t="shared" si="67"/>
        <v>91</v>
      </c>
      <c r="CF113" s="127">
        <f t="shared" si="67"/>
        <v>126</v>
      </c>
      <c r="CG113" s="127">
        <f t="shared" si="67"/>
        <v>95</v>
      </c>
      <c r="CH113" s="127">
        <f t="shared" si="67"/>
        <v>128</v>
      </c>
      <c r="CI113" s="127">
        <f t="shared" si="67"/>
        <v>193</v>
      </c>
      <c r="CJ113" s="127">
        <f t="shared" si="67"/>
        <v>177</v>
      </c>
      <c r="CK113" s="127">
        <f t="shared" si="67"/>
        <v>184</v>
      </c>
      <c r="CL113" s="127">
        <f t="shared" si="67"/>
        <v>166</v>
      </c>
      <c r="CM113" s="127">
        <f t="shared" si="67"/>
        <v>164</v>
      </c>
      <c r="CN113" s="127">
        <f t="shared" si="67"/>
        <v>0</v>
      </c>
      <c r="CO113" s="127">
        <f t="shared" si="67"/>
        <v>0</v>
      </c>
      <c r="CP113" s="127">
        <f t="shared" si="67"/>
        <v>0</v>
      </c>
      <c r="CQ113" s="127">
        <f t="shared" si="67"/>
        <v>0</v>
      </c>
      <c r="CR113" s="127">
        <f t="shared" si="67"/>
        <v>0</v>
      </c>
      <c r="CS113" s="127">
        <f t="shared" si="67"/>
        <v>0</v>
      </c>
      <c r="CT113" s="127">
        <f t="shared" si="67"/>
        <v>0</v>
      </c>
      <c r="CU113" s="127">
        <f t="shared" si="67"/>
        <v>0</v>
      </c>
      <c r="CV113" s="127">
        <f t="shared" si="67"/>
        <v>0</v>
      </c>
      <c r="CW113" s="127">
        <f t="shared" si="67"/>
        <v>0</v>
      </c>
      <c r="CX113" s="127">
        <f t="shared" si="67"/>
        <v>0</v>
      </c>
      <c r="CY113" s="127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99"/>
      <c r="AK114" s="53"/>
      <c r="AL114" s="99"/>
      <c r="AM114" s="53"/>
      <c r="AN114" s="53"/>
      <c r="AO114" s="53"/>
      <c r="AP114" s="53"/>
      <c r="AQ114" s="53"/>
      <c r="AR114" s="53"/>
      <c r="AS114" s="99"/>
      <c r="AT114" s="53"/>
      <c r="AU114" s="53"/>
      <c r="AV114" s="53"/>
      <c r="AW114" s="53"/>
      <c r="AX114" s="53"/>
      <c r="AY114" s="53"/>
      <c r="AZ114" s="53"/>
      <c r="BA114" s="99"/>
      <c r="BB114" s="99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2" t="s">
        <v>104</v>
      </c>
      <c r="BI115" s="64"/>
      <c r="BJ115" s="64"/>
      <c r="BK115" s="9" t="str">
        <f>BK$5</f>
        <v>16 - 31-Out-2023</v>
      </c>
      <c r="BL115" s="64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8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6" t="s">
        <v>95</v>
      </c>
      <c r="BI116" s="119"/>
      <c r="BJ116" s="119"/>
      <c r="BK116" s="23">
        <v>44</v>
      </c>
      <c r="BL116" s="119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5">
        <v>32</v>
      </c>
      <c r="BY116" s="55">
        <v>32</v>
      </c>
      <c r="BZ116" s="55">
        <v>32</v>
      </c>
      <c r="CA116" s="55">
        <v>32</v>
      </c>
      <c r="CB116" s="55">
        <v>32</v>
      </c>
      <c r="CC116" s="143">
        <f t="shared" ref="CC116:CY121" si="70">IF(CC108="","Aguardando...",IFERROR(((CC100-CC108)/CC100),0))</f>
        <v>0.46153846153846156</v>
      </c>
      <c r="CD116" s="143">
        <f t="shared" si="70"/>
        <v>0.33333333333333331</v>
      </c>
      <c r="CE116" s="143">
        <f t="shared" si="70"/>
        <v>0.4</v>
      </c>
      <c r="CF116" s="143">
        <f t="shared" si="70"/>
        <v>3.2258064516129031E-2</v>
      </c>
      <c r="CG116" s="143">
        <f t="shared" si="70"/>
        <v>0.46875</v>
      </c>
      <c r="CH116" s="143">
        <f t="shared" si="70"/>
        <v>0.5</v>
      </c>
      <c r="CI116" s="143">
        <f t="shared" si="70"/>
        <v>0.34</v>
      </c>
      <c r="CJ116" s="143">
        <f t="shared" si="70"/>
        <v>0.18604651162790697</v>
      </c>
      <c r="CK116" s="143">
        <f t="shared" si="70"/>
        <v>0.4</v>
      </c>
      <c r="CL116" s="143">
        <f t="shared" si="70"/>
        <v>0.26315789473684209</v>
      </c>
      <c r="CM116" s="143">
        <f t="shared" si="70"/>
        <v>0.3</v>
      </c>
      <c r="CN116" s="143">
        <f t="shared" si="70"/>
        <v>0</v>
      </c>
      <c r="CO116" s="143">
        <f t="shared" si="70"/>
        <v>0</v>
      </c>
      <c r="CP116" s="143">
        <f t="shared" si="70"/>
        <v>0</v>
      </c>
      <c r="CQ116" s="143">
        <f t="shared" si="70"/>
        <v>0</v>
      </c>
      <c r="CR116" s="143">
        <f t="shared" si="70"/>
        <v>0</v>
      </c>
      <c r="CS116" s="143">
        <f t="shared" si="70"/>
        <v>0</v>
      </c>
      <c r="CT116" s="143">
        <f t="shared" si="70"/>
        <v>0</v>
      </c>
      <c r="CU116" s="143">
        <f t="shared" si="70"/>
        <v>0</v>
      </c>
      <c r="CV116" s="143">
        <f t="shared" si="70"/>
        <v>0</v>
      </c>
      <c r="CW116" s="143">
        <f t="shared" si="70"/>
        <v>0</v>
      </c>
      <c r="CX116" s="143">
        <f t="shared" si="70"/>
        <v>0</v>
      </c>
      <c r="CY116" s="143">
        <f t="shared" si="70"/>
        <v>0</v>
      </c>
    </row>
    <row r="117" spans="1:103" s="20" customFormat="1" ht="25.5" hidden="1" x14ac:dyDescent="0.25">
      <c r="A117" s="21" t="s">
        <v>96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8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6"/>
      <c r="BI117" s="119"/>
      <c r="BJ117" s="119"/>
      <c r="BK117" s="23"/>
      <c r="BL117" s="119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0"/>
      <c r="BY117" s="120"/>
      <c r="BZ117" s="120"/>
      <c r="CA117" s="120"/>
      <c r="CB117" s="120"/>
      <c r="CC117" s="144" t="str">
        <f t="shared" si="70"/>
        <v>Aguardando...</v>
      </c>
      <c r="CD117" s="144" t="str">
        <f t="shared" si="70"/>
        <v>Aguardando...</v>
      </c>
      <c r="CE117" s="144" t="str">
        <f t="shared" si="70"/>
        <v>Aguardando...</v>
      </c>
      <c r="CF117" s="144" t="str">
        <f t="shared" si="70"/>
        <v>Aguardando...</v>
      </c>
      <c r="CG117" s="144" t="str">
        <f t="shared" si="70"/>
        <v>Aguardando...</v>
      </c>
      <c r="CH117" s="144" t="str">
        <f t="shared" si="70"/>
        <v>Aguardando...</v>
      </c>
      <c r="CI117" s="144" t="str">
        <f t="shared" si="70"/>
        <v>Aguardando...</v>
      </c>
      <c r="CJ117" s="144" t="str">
        <f t="shared" si="70"/>
        <v>Aguardando...</v>
      </c>
      <c r="CK117" s="144" t="str">
        <f t="shared" si="70"/>
        <v>Aguardando...</v>
      </c>
      <c r="CL117" s="144" t="str">
        <f t="shared" si="70"/>
        <v>Aguardando...</v>
      </c>
      <c r="CM117" s="144" t="str">
        <f t="shared" si="70"/>
        <v>Aguardando...</v>
      </c>
      <c r="CN117" s="144" t="str">
        <f t="shared" si="70"/>
        <v>Aguardando...</v>
      </c>
      <c r="CO117" s="144" t="str">
        <f t="shared" si="70"/>
        <v>Aguardando...</v>
      </c>
      <c r="CP117" s="144" t="str">
        <f t="shared" si="70"/>
        <v>Aguardando...</v>
      </c>
      <c r="CQ117" s="144" t="str">
        <f t="shared" si="70"/>
        <v>Aguardando...</v>
      </c>
      <c r="CR117" s="144" t="str">
        <f t="shared" si="70"/>
        <v>Aguardando...</v>
      </c>
      <c r="CS117" s="144" t="str">
        <f t="shared" si="70"/>
        <v>Aguardando...</v>
      </c>
      <c r="CT117" s="144" t="str">
        <f t="shared" si="70"/>
        <v>Aguardando...</v>
      </c>
      <c r="CU117" s="144" t="str">
        <f t="shared" si="70"/>
        <v>Aguardando...</v>
      </c>
      <c r="CV117" s="144" t="str">
        <f t="shared" si="70"/>
        <v>Aguardando...</v>
      </c>
      <c r="CW117" s="144" t="str">
        <f t="shared" si="70"/>
        <v>Aguardando...</v>
      </c>
      <c r="CX117" s="144" t="str">
        <f t="shared" si="70"/>
        <v>Aguardando...</v>
      </c>
      <c r="CY117" s="144" t="str">
        <f t="shared" si="70"/>
        <v>Aguardando...</v>
      </c>
    </row>
    <row r="118" spans="1:103" s="20" customFormat="1" x14ac:dyDescent="0.25">
      <c r="A118" s="21" t="s">
        <v>97</v>
      </c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8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6" t="s">
        <v>97</v>
      </c>
      <c r="BI118" s="119"/>
      <c r="BJ118" s="119"/>
      <c r="BK118" s="23">
        <v>120</v>
      </c>
      <c r="BL118" s="119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5">
        <v>12</v>
      </c>
      <c r="BY118" s="55">
        <v>12</v>
      </c>
      <c r="BZ118" s="55">
        <v>12</v>
      </c>
      <c r="CA118" s="55">
        <v>15</v>
      </c>
      <c r="CB118" s="55">
        <v>12</v>
      </c>
      <c r="CC118" s="145">
        <f t="shared" si="70"/>
        <v>0</v>
      </c>
      <c r="CD118" s="145">
        <f t="shared" si="70"/>
        <v>0</v>
      </c>
      <c r="CE118" s="145">
        <f t="shared" si="70"/>
        <v>1</v>
      </c>
      <c r="CF118" s="145">
        <f t="shared" si="70"/>
        <v>0</v>
      </c>
      <c r="CG118" s="145">
        <f t="shared" si="70"/>
        <v>0.7142857142857143</v>
      </c>
      <c r="CH118" s="145">
        <f t="shared" si="70"/>
        <v>0</v>
      </c>
      <c r="CI118" s="145">
        <f t="shared" si="70"/>
        <v>0.42857142857142855</v>
      </c>
      <c r="CJ118" s="145">
        <f t="shared" si="70"/>
        <v>0</v>
      </c>
      <c r="CK118" s="145">
        <f t="shared" si="70"/>
        <v>0</v>
      </c>
      <c r="CL118" s="145">
        <f t="shared" si="70"/>
        <v>0.36363636363636365</v>
      </c>
      <c r="CM118" s="145">
        <f t="shared" si="70"/>
        <v>6.6666666666666666E-2</v>
      </c>
      <c r="CN118" s="145">
        <f t="shared" si="70"/>
        <v>0</v>
      </c>
      <c r="CO118" s="145">
        <f t="shared" si="70"/>
        <v>0</v>
      </c>
      <c r="CP118" s="145">
        <f t="shared" si="70"/>
        <v>0</v>
      </c>
      <c r="CQ118" s="145">
        <f t="shared" si="70"/>
        <v>0</v>
      </c>
      <c r="CR118" s="145">
        <f t="shared" si="70"/>
        <v>0</v>
      </c>
      <c r="CS118" s="145">
        <f t="shared" si="70"/>
        <v>0</v>
      </c>
      <c r="CT118" s="145">
        <f t="shared" si="70"/>
        <v>0</v>
      </c>
      <c r="CU118" s="145">
        <f t="shared" si="70"/>
        <v>0</v>
      </c>
      <c r="CV118" s="145">
        <f t="shared" si="70"/>
        <v>0</v>
      </c>
      <c r="CW118" s="145">
        <f t="shared" si="70"/>
        <v>0</v>
      </c>
      <c r="CX118" s="145">
        <f t="shared" si="70"/>
        <v>0</v>
      </c>
      <c r="CY118" s="145">
        <f t="shared" si="70"/>
        <v>0</v>
      </c>
    </row>
    <row r="119" spans="1:103" s="20" customFormat="1" x14ac:dyDescent="0.25">
      <c r="A119" s="21" t="s">
        <v>98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8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6" t="s">
        <v>98</v>
      </c>
      <c r="BI119" s="119"/>
      <c r="BJ119" s="119"/>
      <c r="BK119" s="23">
        <v>240</v>
      </c>
      <c r="BL119" s="119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5">
        <v>104</v>
      </c>
      <c r="BY119" s="55">
        <v>104</v>
      </c>
      <c r="BZ119" s="55">
        <v>104</v>
      </c>
      <c r="CA119" s="55">
        <v>104</v>
      </c>
      <c r="CB119" s="55">
        <v>108</v>
      </c>
      <c r="CC119" s="145">
        <f t="shared" si="70"/>
        <v>0.36363636363636365</v>
      </c>
      <c r="CD119" s="145">
        <f t="shared" si="70"/>
        <v>0.2857142857142857</v>
      </c>
      <c r="CE119" s="145">
        <f t="shared" si="70"/>
        <v>0.2413793103448276</v>
      </c>
      <c r="CF119" s="145">
        <f>IF(CF111="","Aguardando...",IFERROR(((CF103-CF111)/CF103),0))</f>
        <v>0.23076923076923078</v>
      </c>
      <c r="CG119" s="145">
        <f t="shared" si="70"/>
        <v>0.37647058823529411</v>
      </c>
      <c r="CH119" s="145">
        <f t="shared" si="70"/>
        <v>0.31967213114754101</v>
      </c>
      <c r="CI119" s="145">
        <f t="shared" si="70"/>
        <v>0.23529411764705882</v>
      </c>
      <c r="CJ119" s="145">
        <f t="shared" si="70"/>
        <v>0.16666666666666666</v>
      </c>
      <c r="CK119" s="145">
        <f t="shared" si="70"/>
        <v>0.14705882352941177</v>
      </c>
      <c r="CL119" s="145">
        <f t="shared" si="70"/>
        <v>0.1981981981981982</v>
      </c>
      <c r="CM119" s="145">
        <f t="shared" si="70"/>
        <v>0.18627450980392157</v>
      </c>
      <c r="CN119" s="145">
        <f t="shared" si="70"/>
        <v>0</v>
      </c>
      <c r="CO119" s="145">
        <f t="shared" si="70"/>
        <v>0</v>
      </c>
      <c r="CP119" s="145">
        <f t="shared" si="70"/>
        <v>0</v>
      </c>
      <c r="CQ119" s="145">
        <f t="shared" si="70"/>
        <v>0</v>
      </c>
      <c r="CR119" s="145">
        <f t="shared" si="70"/>
        <v>0</v>
      </c>
      <c r="CS119" s="145">
        <f t="shared" si="70"/>
        <v>0</v>
      </c>
      <c r="CT119" s="145">
        <f t="shared" si="70"/>
        <v>0</v>
      </c>
      <c r="CU119" s="145">
        <f t="shared" si="70"/>
        <v>0</v>
      </c>
      <c r="CV119" s="145">
        <f t="shared" si="70"/>
        <v>0</v>
      </c>
      <c r="CW119" s="145">
        <f t="shared" si="70"/>
        <v>0</v>
      </c>
      <c r="CX119" s="145">
        <f t="shared" si="70"/>
        <v>0</v>
      </c>
      <c r="CY119" s="145">
        <f t="shared" si="70"/>
        <v>0</v>
      </c>
    </row>
    <row r="120" spans="1:103" s="20" customFormat="1" x14ac:dyDescent="0.25">
      <c r="A120" s="21" t="s">
        <v>99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8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6" t="s">
        <v>99</v>
      </c>
      <c r="BI120" s="119"/>
      <c r="BJ120" s="119"/>
      <c r="BK120" s="23">
        <v>60</v>
      </c>
      <c r="BL120" s="119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5">
        <v>40</v>
      </c>
      <c r="BY120" s="55">
        <v>40</v>
      </c>
      <c r="BZ120" s="55">
        <v>40</v>
      </c>
      <c r="CA120" s="55">
        <v>40</v>
      </c>
      <c r="CB120" s="55">
        <v>40</v>
      </c>
      <c r="CC120" s="145">
        <f t="shared" si="70"/>
        <v>0.35714285714285715</v>
      </c>
      <c r="CD120" s="145">
        <f t="shared" si="70"/>
        <v>0.13043478260869565</v>
      </c>
      <c r="CE120" s="145">
        <f t="shared" si="70"/>
        <v>0.23684210526315788</v>
      </c>
      <c r="CF120" s="145">
        <f t="shared" si="70"/>
        <v>0.18181818181818182</v>
      </c>
      <c r="CG120" s="145">
        <f t="shared" si="70"/>
        <v>0.42499999999999999</v>
      </c>
      <c r="CH120" s="145">
        <f t="shared" si="70"/>
        <v>0.41463414634146339</v>
      </c>
      <c r="CI120" s="145">
        <f t="shared" si="70"/>
        <v>0.41666666666666669</v>
      </c>
      <c r="CJ120" s="145">
        <f t="shared" si="70"/>
        <v>0.44444444444444442</v>
      </c>
      <c r="CK120" s="145">
        <f t="shared" si="70"/>
        <v>0.24074074074074073</v>
      </c>
      <c r="CL120" s="145">
        <f t="shared" si="70"/>
        <v>0.33333333333333331</v>
      </c>
      <c r="CM120" s="145">
        <f t="shared" si="70"/>
        <v>0.390625</v>
      </c>
      <c r="CN120" s="145">
        <f t="shared" si="70"/>
        <v>0</v>
      </c>
      <c r="CO120" s="145">
        <f t="shared" si="70"/>
        <v>0</v>
      </c>
      <c r="CP120" s="145">
        <f t="shared" si="70"/>
        <v>0</v>
      </c>
      <c r="CQ120" s="145">
        <f t="shared" si="70"/>
        <v>0</v>
      </c>
      <c r="CR120" s="145">
        <f t="shared" si="70"/>
        <v>0</v>
      </c>
      <c r="CS120" s="145">
        <f t="shared" si="70"/>
        <v>0</v>
      </c>
      <c r="CT120" s="145">
        <f t="shared" si="70"/>
        <v>0</v>
      </c>
      <c r="CU120" s="145">
        <f t="shared" si="70"/>
        <v>0</v>
      </c>
      <c r="CV120" s="145">
        <f t="shared" si="70"/>
        <v>0</v>
      </c>
      <c r="CW120" s="145">
        <f t="shared" si="70"/>
        <v>0</v>
      </c>
      <c r="CX120" s="145">
        <f t="shared" si="70"/>
        <v>0</v>
      </c>
      <c r="CY120" s="145">
        <f t="shared" si="70"/>
        <v>0</v>
      </c>
    </row>
    <row r="121" spans="1:103" s="128" customFormat="1" x14ac:dyDescent="0.25">
      <c r="A121" s="57" t="s">
        <v>33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2">
        <v>305</v>
      </c>
      <c r="AJ121" s="123">
        <v>520</v>
      </c>
      <c r="AK121" s="124">
        <v>835</v>
      </c>
      <c r="AL121" s="123">
        <v>1000</v>
      </c>
      <c r="AM121" s="124">
        <v>1140</v>
      </c>
      <c r="AN121" s="124">
        <v>1160</v>
      </c>
      <c r="AO121" s="124">
        <v>1172</v>
      </c>
      <c r="AP121" s="124">
        <v>1090</v>
      </c>
      <c r="AQ121" s="124">
        <v>1040</v>
      </c>
      <c r="AR121" s="124">
        <v>1224</v>
      </c>
      <c r="AS121" s="123">
        <f t="shared" ref="AS121:BD121" si="71">SUM(AS116:AS120)</f>
        <v>1000</v>
      </c>
      <c r="AT121" s="124">
        <f t="shared" si="71"/>
        <v>1184</v>
      </c>
      <c r="AU121" s="124">
        <f t="shared" si="71"/>
        <v>1120</v>
      </c>
      <c r="AV121" s="124">
        <f t="shared" si="71"/>
        <v>1316</v>
      </c>
      <c r="AW121" s="124">
        <f t="shared" si="71"/>
        <v>1056</v>
      </c>
      <c r="AX121" s="124">
        <f t="shared" si="71"/>
        <v>1379</v>
      </c>
      <c r="AY121" s="124">
        <f t="shared" si="71"/>
        <v>1177</v>
      </c>
      <c r="AZ121" s="124">
        <f t="shared" si="71"/>
        <v>1098</v>
      </c>
      <c r="BA121" s="123">
        <f t="shared" si="71"/>
        <v>972</v>
      </c>
      <c r="BB121" s="123">
        <f t="shared" si="71"/>
        <v>200</v>
      </c>
      <c r="BC121" s="124">
        <f t="shared" si="71"/>
        <v>1172</v>
      </c>
      <c r="BD121" s="124">
        <f t="shared" si="71"/>
        <v>1152</v>
      </c>
      <c r="BE121" s="124">
        <v>484</v>
      </c>
      <c r="BF121" s="124">
        <f>SUM(BF116:BF120)</f>
        <v>524</v>
      </c>
      <c r="BG121" s="124">
        <f>SUM(BG116:BG120)</f>
        <v>1120</v>
      </c>
      <c r="BH121" s="125" t="s">
        <v>33</v>
      </c>
      <c r="BI121" s="126"/>
      <c r="BJ121" s="126"/>
      <c r="BK121" s="127">
        <f>SUM(BK116:BK120)</f>
        <v>464</v>
      </c>
      <c r="BL121" s="126"/>
      <c r="BM121" s="127">
        <f t="shared" ref="BM121:CB121" si="72">SUM(BM116:BM120)</f>
        <v>868</v>
      </c>
      <c r="BN121" s="127">
        <f t="shared" si="72"/>
        <v>280</v>
      </c>
      <c r="BO121" s="127">
        <f t="shared" si="72"/>
        <v>237</v>
      </c>
      <c r="BP121" s="127">
        <f t="shared" si="72"/>
        <v>313</v>
      </c>
      <c r="BQ121" s="127">
        <f t="shared" si="72"/>
        <v>192</v>
      </c>
      <c r="BR121" s="127">
        <f t="shared" si="72"/>
        <v>197</v>
      </c>
      <c r="BS121" s="127">
        <f t="shared" si="72"/>
        <v>194</v>
      </c>
      <c r="BT121" s="127">
        <f t="shared" si="72"/>
        <v>184</v>
      </c>
      <c r="BU121" s="127">
        <f t="shared" si="72"/>
        <v>184</v>
      </c>
      <c r="BV121" s="127">
        <f t="shared" si="72"/>
        <v>184</v>
      </c>
      <c r="BW121" s="127">
        <f t="shared" si="72"/>
        <v>184</v>
      </c>
      <c r="BX121" s="127">
        <f t="shared" si="72"/>
        <v>188</v>
      </c>
      <c r="BY121" s="127">
        <f t="shared" si="72"/>
        <v>188</v>
      </c>
      <c r="BZ121" s="127">
        <f t="shared" si="72"/>
        <v>188</v>
      </c>
      <c r="CA121" s="127">
        <f t="shared" si="72"/>
        <v>191</v>
      </c>
      <c r="CB121" s="127">
        <f t="shared" si="72"/>
        <v>192</v>
      </c>
      <c r="CC121" s="146">
        <f t="shared" si="70"/>
        <v>0.39285714285714285</v>
      </c>
      <c r="CD121" s="146">
        <f t="shared" si="70"/>
        <v>0.25</v>
      </c>
      <c r="CE121" s="146">
        <f t="shared" si="70"/>
        <v>0.28346456692913385</v>
      </c>
      <c r="CF121" s="146">
        <f t="shared" si="70"/>
        <v>0.17647058823529413</v>
      </c>
      <c r="CG121" s="146">
        <f t="shared" si="70"/>
        <v>0.42073170731707316</v>
      </c>
      <c r="CH121" s="146">
        <f t="shared" si="70"/>
        <v>0.36633663366336633</v>
      </c>
      <c r="CI121" s="146">
        <f t="shared" si="70"/>
        <v>0.30324909747292417</v>
      </c>
      <c r="CJ121" s="146">
        <f t="shared" si="70"/>
        <v>0.23043478260869565</v>
      </c>
      <c r="CK121" s="146">
        <f t="shared" si="70"/>
        <v>0.21030042918454936</v>
      </c>
      <c r="CL121" s="146">
        <f t="shared" si="70"/>
        <v>0.2556053811659193</v>
      </c>
      <c r="CM121" s="146">
        <f t="shared" si="70"/>
        <v>0.25791855203619912</v>
      </c>
      <c r="CN121" s="146">
        <f t="shared" si="70"/>
        <v>0</v>
      </c>
      <c r="CO121" s="146">
        <f t="shared" si="70"/>
        <v>0</v>
      </c>
      <c r="CP121" s="146">
        <f t="shared" si="70"/>
        <v>0</v>
      </c>
      <c r="CQ121" s="146">
        <f t="shared" si="70"/>
        <v>0</v>
      </c>
      <c r="CR121" s="146">
        <f t="shared" si="70"/>
        <v>0</v>
      </c>
      <c r="CS121" s="146">
        <f t="shared" si="70"/>
        <v>0</v>
      </c>
      <c r="CT121" s="146">
        <f t="shared" si="70"/>
        <v>0</v>
      </c>
      <c r="CU121" s="146">
        <f t="shared" si="70"/>
        <v>0</v>
      </c>
      <c r="CV121" s="146">
        <f t="shared" si="70"/>
        <v>0</v>
      </c>
      <c r="CW121" s="146">
        <f t="shared" si="70"/>
        <v>0</v>
      </c>
      <c r="CX121" s="146">
        <f t="shared" si="70"/>
        <v>0</v>
      </c>
      <c r="CY121" s="146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99"/>
      <c r="AK122" s="53"/>
      <c r="AL122" s="99"/>
      <c r="AM122" s="53"/>
      <c r="AN122" s="53"/>
      <c r="AO122" s="53"/>
      <c r="AP122" s="53"/>
      <c r="AQ122" s="53"/>
      <c r="AR122" s="53"/>
      <c r="AS122" s="99"/>
      <c r="AT122" s="53"/>
      <c r="AU122" s="53"/>
      <c r="AV122" s="53"/>
      <c r="AW122" s="53"/>
      <c r="AX122" s="53"/>
      <c r="AY122" s="53"/>
      <c r="AZ122" s="53"/>
      <c r="BA122" s="99"/>
      <c r="BB122" s="99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7" t="s">
        <v>105</v>
      </c>
      <c r="B123" s="148"/>
      <c r="C123" s="149">
        <v>43831</v>
      </c>
      <c r="D123" s="149">
        <v>43862</v>
      </c>
      <c r="E123" s="149">
        <v>43891</v>
      </c>
      <c r="F123" s="149">
        <v>43922</v>
      </c>
      <c r="G123" s="149">
        <v>43952</v>
      </c>
      <c r="H123" s="149">
        <v>43983</v>
      </c>
      <c r="I123" s="149">
        <v>44013</v>
      </c>
      <c r="J123" s="149">
        <v>44044</v>
      </c>
      <c r="K123" s="149">
        <v>44075</v>
      </c>
      <c r="L123" s="149">
        <v>44105</v>
      </c>
      <c r="M123" s="149">
        <v>44136</v>
      </c>
      <c r="N123" s="149">
        <v>44166</v>
      </c>
      <c r="O123" s="148"/>
      <c r="P123" s="149">
        <v>44197</v>
      </c>
      <c r="Q123" s="149">
        <v>44228</v>
      </c>
      <c r="R123" s="149">
        <v>44256</v>
      </c>
      <c r="S123" s="149">
        <v>44287</v>
      </c>
      <c r="T123" s="149">
        <v>44317</v>
      </c>
      <c r="U123" s="149">
        <v>44348</v>
      </c>
      <c r="V123" s="149">
        <v>44378</v>
      </c>
      <c r="W123" s="149">
        <v>44409</v>
      </c>
      <c r="X123" s="149">
        <v>44440</v>
      </c>
      <c r="Y123" s="149">
        <v>44470</v>
      </c>
      <c r="Z123" s="149">
        <v>44501</v>
      </c>
      <c r="AA123" s="149">
        <v>44531</v>
      </c>
      <c r="AB123" s="148"/>
      <c r="AC123" s="149">
        <v>44562</v>
      </c>
      <c r="AD123" s="149">
        <v>44593</v>
      </c>
      <c r="AE123" s="149">
        <v>44621</v>
      </c>
      <c r="AF123" s="149">
        <v>44652</v>
      </c>
      <c r="AG123" s="149">
        <v>44682</v>
      </c>
      <c r="AH123" s="149">
        <v>44713</v>
      </c>
      <c r="AI123" s="149" t="s">
        <v>8</v>
      </c>
      <c r="AJ123" s="150" t="s">
        <v>7</v>
      </c>
      <c r="AK123" s="149" t="s">
        <v>10</v>
      </c>
      <c r="AL123" s="150"/>
      <c r="AM123" s="149">
        <v>44743</v>
      </c>
      <c r="AN123" s="149">
        <v>44774</v>
      </c>
      <c r="AO123" s="149">
        <v>44805</v>
      </c>
      <c r="AP123" s="149">
        <v>44835</v>
      </c>
      <c r="AQ123" s="149">
        <v>44866</v>
      </c>
      <c r="AR123" s="149">
        <v>44896</v>
      </c>
      <c r="AS123" s="151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1"/>
      <c r="BF123" s="33" t="str">
        <f>BF$5</f>
        <v>01 - 15-Out-2023</v>
      </c>
      <c r="BG123" s="33" t="e">
        <f ca="1">BG$5</f>
        <v>#NAME?</v>
      </c>
      <c r="BH123" s="62" t="s">
        <v>106</v>
      </c>
      <c r="BI123" s="64"/>
      <c r="BJ123" s="64"/>
      <c r="BK123" s="9" t="str">
        <f>BK$5</f>
        <v>16 - 31-Out-2023</v>
      </c>
      <c r="BL123" s="64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2" t="s">
        <v>107</v>
      </c>
      <c r="B124" s="153"/>
      <c r="C124" s="154">
        <v>0</v>
      </c>
      <c r="D124" s="154">
        <v>0</v>
      </c>
      <c r="E124" s="154">
        <v>0</v>
      </c>
      <c r="F124" s="154">
        <v>0</v>
      </c>
      <c r="G124" s="154">
        <v>0</v>
      </c>
      <c r="H124" s="154">
        <v>7624</v>
      </c>
      <c r="I124" s="154">
        <v>10106</v>
      </c>
      <c r="J124" s="154">
        <v>10797</v>
      </c>
      <c r="K124" s="154">
        <v>8549</v>
      </c>
      <c r="L124" s="154">
        <v>8082</v>
      </c>
      <c r="M124" s="154">
        <v>6125</v>
      </c>
      <c r="N124" s="154">
        <v>6757</v>
      </c>
      <c r="O124" s="153"/>
      <c r="P124" s="154">
        <v>8361</v>
      </c>
      <c r="Q124" s="154">
        <v>8428</v>
      </c>
      <c r="R124" s="154">
        <v>9228</v>
      </c>
      <c r="S124" s="154">
        <v>8309</v>
      </c>
      <c r="T124" s="154">
        <v>8306</v>
      </c>
      <c r="U124" s="154">
        <v>8907</v>
      </c>
      <c r="V124" s="154">
        <v>9390</v>
      </c>
      <c r="W124" s="154">
        <v>11187</v>
      </c>
      <c r="X124" s="154">
        <v>10548</v>
      </c>
      <c r="Y124" s="154">
        <v>9055</v>
      </c>
      <c r="Z124" s="154">
        <v>9691</v>
      </c>
      <c r="AA124" s="154">
        <v>11865</v>
      </c>
      <c r="AB124" s="153"/>
      <c r="AC124" s="154">
        <v>13437</v>
      </c>
      <c r="AD124" s="154">
        <v>10814</v>
      </c>
      <c r="AE124" s="154">
        <v>15040</v>
      </c>
      <c r="AF124" s="154">
        <v>13933</v>
      </c>
      <c r="AG124" s="154">
        <v>14920</v>
      </c>
      <c r="AH124" s="154">
        <v>13553</v>
      </c>
      <c r="AI124" s="154">
        <v>4560</v>
      </c>
      <c r="AJ124" s="154"/>
      <c r="AK124" s="153">
        <v>10006</v>
      </c>
      <c r="AL124" s="154"/>
      <c r="AM124" s="154">
        <v>14566</v>
      </c>
      <c r="AN124" s="154">
        <v>14403</v>
      </c>
      <c r="AO124" s="154">
        <v>14090</v>
      </c>
      <c r="AP124" s="154">
        <v>15231</v>
      </c>
      <c r="AQ124" s="154">
        <v>15784</v>
      </c>
      <c r="AR124" s="154">
        <v>16156</v>
      </c>
      <c r="AS124" s="119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5">BC124-BA124</f>
        <v>913</v>
      </c>
      <c r="BC124" s="23">
        <v>11753</v>
      </c>
      <c r="BD124" s="23">
        <v>10424</v>
      </c>
      <c r="BE124" s="119"/>
      <c r="BF124" s="23">
        <v>6609</v>
      </c>
      <c r="BG124" s="23">
        <v>14773</v>
      </c>
      <c r="BH124" s="66" t="s">
        <v>108</v>
      </c>
      <c r="BI124" s="119"/>
      <c r="BJ124" s="119"/>
      <c r="BK124" s="23">
        <f>BG124-BF124</f>
        <v>8164</v>
      </c>
      <c r="BL124" s="119"/>
      <c r="BM124" s="23">
        <f t="shared" ref="BM124:BM129" si="76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18635</v>
      </c>
      <c r="CL124" s="23">
        <v>17870</v>
      </c>
      <c r="CM124" s="23">
        <v>19636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2" t="s">
        <v>95</v>
      </c>
      <c r="B125" s="153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3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3"/>
      <c r="AC125" s="154"/>
      <c r="AD125" s="154"/>
      <c r="AE125" s="154"/>
      <c r="AF125" s="154"/>
      <c r="AG125" s="154"/>
      <c r="AH125" s="154">
        <v>3</v>
      </c>
      <c r="AI125" s="154">
        <v>0</v>
      </c>
      <c r="AJ125" s="154"/>
      <c r="AK125" s="154">
        <v>3</v>
      </c>
      <c r="AL125" s="154"/>
      <c r="AM125" s="154">
        <v>3</v>
      </c>
      <c r="AN125" s="154">
        <v>5</v>
      </c>
      <c r="AO125" s="154">
        <v>2</v>
      </c>
      <c r="AP125" s="154">
        <v>6</v>
      </c>
      <c r="AQ125" s="154">
        <v>4</v>
      </c>
      <c r="AR125" s="154">
        <v>1</v>
      </c>
      <c r="AS125" s="119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5"/>
        <v>0</v>
      </c>
      <c r="BC125" s="23">
        <v>6</v>
      </c>
      <c r="BD125" s="23">
        <v>6</v>
      </c>
      <c r="BE125" s="119"/>
      <c r="BF125" s="23">
        <v>8</v>
      </c>
      <c r="BG125" s="23">
        <v>8</v>
      </c>
      <c r="BH125" s="66" t="s">
        <v>95</v>
      </c>
      <c r="BI125" s="119"/>
      <c r="BJ125" s="119"/>
      <c r="BK125" s="23">
        <f>BG125-BF125</f>
        <v>0</v>
      </c>
      <c r="BL125" s="119"/>
      <c r="BM125" s="23">
        <f t="shared" si="76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45</v>
      </c>
      <c r="CL125" s="22">
        <v>50</v>
      </c>
      <c r="CM125" s="22">
        <v>43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2" t="s">
        <v>96</v>
      </c>
      <c r="B126" s="153"/>
      <c r="C126" s="154">
        <v>476</v>
      </c>
      <c r="D126" s="154">
        <v>629</v>
      </c>
      <c r="E126" s="154">
        <v>438</v>
      </c>
      <c r="F126" s="154">
        <v>234</v>
      </c>
      <c r="G126" s="154">
        <v>259</v>
      </c>
      <c r="H126" s="154">
        <v>296</v>
      </c>
      <c r="I126" s="154">
        <v>469</v>
      </c>
      <c r="J126" s="154">
        <v>395</v>
      </c>
      <c r="K126" s="154">
        <v>421</v>
      </c>
      <c r="L126" s="154">
        <v>343</v>
      </c>
      <c r="M126" s="154">
        <v>362</v>
      </c>
      <c r="N126" s="154">
        <v>633</v>
      </c>
      <c r="O126" s="153"/>
      <c r="P126" s="154">
        <v>706</v>
      </c>
      <c r="Q126" s="154">
        <v>556</v>
      </c>
      <c r="R126" s="154">
        <v>318</v>
      </c>
      <c r="S126" s="154">
        <v>229</v>
      </c>
      <c r="T126" s="154">
        <v>271</v>
      </c>
      <c r="U126" s="154">
        <v>283</v>
      </c>
      <c r="V126" s="154">
        <v>294</v>
      </c>
      <c r="W126" s="154">
        <v>551</v>
      </c>
      <c r="X126" s="154">
        <v>560</v>
      </c>
      <c r="Y126" s="154">
        <v>685</v>
      </c>
      <c r="Z126" s="154">
        <v>486</v>
      </c>
      <c r="AA126" s="154">
        <v>522</v>
      </c>
      <c r="AB126" s="153"/>
      <c r="AC126" s="154">
        <v>554</v>
      </c>
      <c r="AD126" s="154">
        <v>298</v>
      </c>
      <c r="AE126" s="154">
        <v>1070</v>
      </c>
      <c r="AF126" s="154">
        <v>664</v>
      </c>
      <c r="AG126" s="154">
        <v>734</v>
      </c>
      <c r="AH126" s="154">
        <v>481</v>
      </c>
      <c r="AI126" s="154">
        <v>118</v>
      </c>
      <c r="AJ126" s="154"/>
      <c r="AK126" s="154">
        <v>351</v>
      </c>
      <c r="AL126" s="154"/>
      <c r="AM126" s="154">
        <v>469</v>
      </c>
      <c r="AN126" s="154">
        <v>741</v>
      </c>
      <c r="AO126" s="154">
        <v>186</v>
      </c>
      <c r="AP126" s="154">
        <v>228</v>
      </c>
      <c r="AQ126" s="154">
        <v>327</v>
      </c>
      <c r="AR126" s="154">
        <v>183</v>
      </c>
      <c r="AS126" s="119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5"/>
        <v>101</v>
      </c>
      <c r="BC126" s="23">
        <v>454</v>
      </c>
      <c r="BD126" s="23">
        <v>438</v>
      </c>
      <c r="BE126" s="119"/>
      <c r="BF126" s="23">
        <v>180</v>
      </c>
      <c r="BG126" s="23">
        <v>234</v>
      </c>
      <c r="BH126" s="66" t="s">
        <v>96</v>
      </c>
      <c r="BI126" s="119"/>
      <c r="BJ126" s="119"/>
      <c r="BK126" s="23">
        <f>(BG126-BF126)+(BG109-BF109)</f>
        <v>251</v>
      </c>
      <c r="BL126" s="119"/>
      <c r="BM126" s="23">
        <f t="shared" si="76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602</v>
      </c>
      <c r="CL126" s="23">
        <v>642</v>
      </c>
      <c r="CM126" s="23">
        <v>869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2" t="s">
        <v>97</v>
      </c>
      <c r="B127" s="153"/>
      <c r="C127" s="154">
        <v>0</v>
      </c>
      <c r="D127" s="154">
        <v>0</v>
      </c>
      <c r="E127" s="154">
        <v>0</v>
      </c>
      <c r="F127" s="154">
        <v>0</v>
      </c>
      <c r="G127" s="154">
        <v>0</v>
      </c>
      <c r="H127" s="154">
        <v>0</v>
      </c>
      <c r="I127" s="154">
        <v>1475</v>
      </c>
      <c r="J127" s="154">
        <v>1561</v>
      </c>
      <c r="K127" s="154">
        <v>1294</v>
      </c>
      <c r="L127" s="154">
        <v>1138</v>
      </c>
      <c r="M127" s="154">
        <v>972</v>
      </c>
      <c r="N127" s="154">
        <v>796</v>
      </c>
      <c r="O127" s="153"/>
      <c r="P127" s="154">
        <v>1342</v>
      </c>
      <c r="Q127" s="154">
        <v>1269</v>
      </c>
      <c r="R127" s="154">
        <v>1448</v>
      </c>
      <c r="S127" s="154">
        <v>991</v>
      </c>
      <c r="T127" s="154">
        <v>1271</v>
      </c>
      <c r="U127" s="154">
        <v>1380</v>
      </c>
      <c r="V127" s="154">
        <v>1606</v>
      </c>
      <c r="W127" s="154">
        <v>1633</v>
      </c>
      <c r="X127" s="154">
        <v>1612</v>
      </c>
      <c r="Y127" s="154">
        <v>1562</v>
      </c>
      <c r="Z127" s="154">
        <v>1482</v>
      </c>
      <c r="AA127" s="154">
        <v>1968</v>
      </c>
      <c r="AB127" s="153"/>
      <c r="AC127" s="154">
        <v>1860</v>
      </c>
      <c r="AD127" s="154">
        <v>1038</v>
      </c>
      <c r="AE127" s="154">
        <v>1410</v>
      </c>
      <c r="AF127" s="154">
        <v>1823</v>
      </c>
      <c r="AG127" s="154">
        <v>2316</v>
      </c>
      <c r="AH127" s="154">
        <v>1570</v>
      </c>
      <c r="AI127" s="154">
        <v>496</v>
      </c>
      <c r="AJ127" s="154"/>
      <c r="AK127" s="154">
        <v>1361</v>
      </c>
      <c r="AL127" s="154"/>
      <c r="AM127" s="154">
        <v>1857</v>
      </c>
      <c r="AN127" s="154">
        <v>1278</v>
      </c>
      <c r="AO127" s="154">
        <v>1267</v>
      </c>
      <c r="AP127" s="154">
        <v>1419</v>
      </c>
      <c r="AQ127" s="154">
        <v>1377</v>
      </c>
      <c r="AR127" s="154">
        <v>1615</v>
      </c>
      <c r="AS127" s="119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5"/>
        <v>320</v>
      </c>
      <c r="BC127" s="23">
        <v>1557</v>
      </c>
      <c r="BD127" s="23">
        <v>1579</v>
      </c>
      <c r="BE127" s="119"/>
      <c r="BF127" s="23">
        <v>812</v>
      </c>
      <c r="BG127" s="23">
        <v>1640</v>
      </c>
      <c r="BH127" s="66" t="s">
        <v>97</v>
      </c>
      <c r="BI127" s="119"/>
      <c r="BJ127" s="119"/>
      <c r="BK127" s="23">
        <f>BG127-BF127</f>
        <v>828</v>
      </c>
      <c r="BL127" s="119"/>
      <c r="BM127" s="23">
        <f t="shared" si="76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3816</v>
      </c>
      <c r="CL127" s="23">
        <v>3507</v>
      </c>
      <c r="CM127" s="23">
        <v>4042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2" t="s">
        <v>98</v>
      </c>
      <c r="B128" s="153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3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3"/>
      <c r="AC128" s="154"/>
      <c r="AD128" s="154"/>
      <c r="AE128" s="154"/>
      <c r="AF128" s="154"/>
      <c r="AG128" s="154"/>
      <c r="AH128" s="154">
        <v>344</v>
      </c>
      <c r="AI128" s="154">
        <v>108</v>
      </c>
      <c r="AJ128" s="154"/>
      <c r="AK128" s="154">
        <v>192</v>
      </c>
      <c r="AL128" s="154"/>
      <c r="AM128" s="154">
        <v>300</v>
      </c>
      <c r="AN128" s="154">
        <v>299</v>
      </c>
      <c r="AO128" s="154">
        <v>450</v>
      </c>
      <c r="AP128" s="154">
        <v>416</v>
      </c>
      <c r="AQ128" s="154">
        <v>426</v>
      </c>
      <c r="AR128" s="154">
        <v>354</v>
      </c>
      <c r="AS128" s="119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5"/>
        <v>156</v>
      </c>
      <c r="BC128" s="23">
        <v>679</v>
      </c>
      <c r="BD128" s="23">
        <v>699</v>
      </c>
      <c r="BE128" s="119"/>
      <c r="BF128" s="23">
        <v>358</v>
      </c>
      <c r="BG128" s="23">
        <v>752</v>
      </c>
      <c r="BH128" s="66" t="s">
        <v>98</v>
      </c>
      <c r="BI128" s="119"/>
      <c r="BJ128" s="119"/>
      <c r="BK128" s="23">
        <f>BG128-BF128</f>
        <v>394</v>
      </c>
      <c r="BL128" s="119"/>
      <c r="BM128" s="23">
        <f t="shared" si="76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1384</v>
      </c>
      <c r="CL128" s="23">
        <v>1437</v>
      </c>
      <c r="CM128" s="23">
        <v>1268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2" t="s">
        <v>99</v>
      </c>
      <c r="B129" s="153"/>
      <c r="C129" s="154">
        <v>0</v>
      </c>
      <c r="D129" s="154">
        <v>0</v>
      </c>
      <c r="E129" s="154">
        <v>0</v>
      </c>
      <c r="F129" s="154">
        <v>0</v>
      </c>
      <c r="G129" s="154">
        <v>0</v>
      </c>
      <c r="H129" s="154">
        <v>0</v>
      </c>
      <c r="I129" s="154">
        <v>0</v>
      </c>
      <c r="J129" s="154">
        <v>16</v>
      </c>
      <c r="K129" s="154">
        <v>39</v>
      </c>
      <c r="L129" s="154">
        <v>29</v>
      </c>
      <c r="M129" s="154">
        <v>36</v>
      </c>
      <c r="N129" s="154">
        <v>37</v>
      </c>
      <c r="O129" s="153"/>
      <c r="P129" s="154">
        <v>74</v>
      </c>
      <c r="Q129" s="154">
        <v>65</v>
      </c>
      <c r="R129" s="154">
        <v>25</v>
      </c>
      <c r="S129" s="154">
        <v>0</v>
      </c>
      <c r="T129" s="154">
        <v>0</v>
      </c>
      <c r="U129" s="154">
        <v>0</v>
      </c>
      <c r="V129" s="154">
        <v>0</v>
      </c>
      <c r="W129" s="154">
        <v>19</v>
      </c>
      <c r="X129" s="154">
        <v>2</v>
      </c>
      <c r="Y129" s="154">
        <v>37</v>
      </c>
      <c r="Z129" s="154">
        <v>76</v>
      </c>
      <c r="AA129" s="154">
        <v>87</v>
      </c>
      <c r="AB129" s="153"/>
      <c r="AC129" s="154">
        <v>93</v>
      </c>
      <c r="AD129" s="154">
        <v>4</v>
      </c>
      <c r="AE129" s="154">
        <v>47</v>
      </c>
      <c r="AF129" s="154">
        <v>128</v>
      </c>
      <c r="AG129" s="154">
        <v>78</v>
      </c>
      <c r="AH129" s="154">
        <v>36</v>
      </c>
      <c r="AI129" s="154">
        <v>2</v>
      </c>
      <c r="AJ129" s="154"/>
      <c r="AK129" s="154">
        <v>11</v>
      </c>
      <c r="AL129" s="154"/>
      <c r="AM129" s="154">
        <v>13</v>
      </c>
      <c r="AN129" s="154">
        <v>25</v>
      </c>
      <c r="AO129" s="154">
        <v>17</v>
      </c>
      <c r="AP129" s="154">
        <v>17</v>
      </c>
      <c r="AQ129" s="154">
        <v>12</v>
      </c>
      <c r="AR129" s="154">
        <v>3</v>
      </c>
      <c r="AS129" s="119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5"/>
        <v>0</v>
      </c>
      <c r="BC129" s="23">
        <v>6</v>
      </c>
      <c r="BD129" s="23">
        <v>11</v>
      </c>
      <c r="BE129" s="119"/>
      <c r="BF129" s="23">
        <v>5</v>
      </c>
      <c r="BG129" s="23">
        <v>9</v>
      </c>
      <c r="BH129" s="66" t="s">
        <v>99</v>
      </c>
      <c r="BI129" s="119"/>
      <c r="BJ129" s="119"/>
      <c r="BK129" s="23">
        <f>BG129-BF129</f>
        <v>4</v>
      </c>
      <c r="BL129" s="119"/>
      <c r="BM129" s="23">
        <f t="shared" si="76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65</v>
      </c>
      <c r="CL129" s="23">
        <v>62</v>
      </c>
      <c r="CM129" s="23">
        <v>61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28" customFormat="1" x14ac:dyDescent="0.25">
      <c r="A130" s="155" t="s">
        <v>33</v>
      </c>
      <c r="B130" s="156"/>
      <c r="C130" s="157">
        <v>476</v>
      </c>
      <c r="D130" s="157">
        <v>629</v>
      </c>
      <c r="E130" s="157">
        <v>438</v>
      </c>
      <c r="F130" s="157">
        <v>234</v>
      </c>
      <c r="G130" s="157">
        <v>259</v>
      </c>
      <c r="H130" s="157">
        <v>7920</v>
      </c>
      <c r="I130" s="157">
        <v>12050</v>
      </c>
      <c r="J130" s="157">
        <v>12769</v>
      </c>
      <c r="K130" s="157">
        <v>10303</v>
      </c>
      <c r="L130" s="157">
        <v>9592</v>
      </c>
      <c r="M130" s="157">
        <v>7495</v>
      </c>
      <c r="N130" s="157">
        <v>8223</v>
      </c>
      <c r="O130" s="156"/>
      <c r="P130" s="157">
        <v>10483</v>
      </c>
      <c r="Q130" s="157">
        <v>10318</v>
      </c>
      <c r="R130" s="157">
        <v>11019</v>
      </c>
      <c r="S130" s="157">
        <v>9529</v>
      </c>
      <c r="T130" s="157">
        <v>9848</v>
      </c>
      <c r="U130" s="157">
        <v>10570</v>
      </c>
      <c r="V130" s="157">
        <v>11290</v>
      </c>
      <c r="W130" s="157">
        <v>13390</v>
      </c>
      <c r="X130" s="157">
        <v>12722</v>
      </c>
      <c r="Y130" s="157">
        <v>11339</v>
      </c>
      <c r="Z130" s="157">
        <v>11735</v>
      </c>
      <c r="AA130" s="157">
        <v>14442</v>
      </c>
      <c r="AB130" s="156"/>
      <c r="AC130" s="157">
        <v>15944</v>
      </c>
      <c r="AD130" s="157">
        <v>12154</v>
      </c>
      <c r="AE130" s="157">
        <v>17567</v>
      </c>
      <c r="AF130" s="157">
        <v>16548</v>
      </c>
      <c r="AG130" s="157">
        <v>18048</v>
      </c>
      <c r="AH130" s="157">
        <v>15987</v>
      </c>
      <c r="AI130" s="157">
        <v>5284</v>
      </c>
      <c r="AJ130" s="157">
        <v>0</v>
      </c>
      <c r="AK130" s="157">
        <v>11924</v>
      </c>
      <c r="AL130" s="157"/>
      <c r="AM130" s="157">
        <v>17208</v>
      </c>
      <c r="AN130" s="157">
        <v>16751</v>
      </c>
      <c r="AO130" s="157">
        <v>16012</v>
      </c>
      <c r="AP130" s="157">
        <v>17317</v>
      </c>
      <c r="AQ130" s="157">
        <v>17930</v>
      </c>
      <c r="AR130" s="157">
        <v>18312</v>
      </c>
      <c r="AS130" s="158"/>
      <c r="AT130" s="101">
        <f t="shared" ref="AT130:BD130" si="77">SUM(AT124:AT129)</f>
        <v>17343</v>
      </c>
      <c r="AU130" s="101">
        <f t="shared" si="77"/>
        <v>16029</v>
      </c>
      <c r="AV130" s="101">
        <f t="shared" si="77"/>
        <v>16242</v>
      </c>
      <c r="AW130" s="101">
        <f t="shared" si="77"/>
        <v>17840</v>
      </c>
      <c r="AX130" s="101">
        <f t="shared" si="77"/>
        <v>16426</v>
      </c>
      <c r="AY130" s="101">
        <f t="shared" si="77"/>
        <v>12164</v>
      </c>
      <c r="AZ130" s="101">
        <f t="shared" si="77"/>
        <v>13477</v>
      </c>
      <c r="BA130" s="101">
        <f t="shared" si="77"/>
        <v>12965</v>
      </c>
      <c r="BB130" s="101">
        <f t="shared" si="77"/>
        <v>1490</v>
      </c>
      <c r="BC130" s="101">
        <f t="shared" si="77"/>
        <v>14455</v>
      </c>
      <c r="BD130" s="101">
        <f t="shared" si="77"/>
        <v>13157</v>
      </c>
      <c r="BE130" s="158"/>
      <c r="BF130" s="101">
        <f>SUM(BF124:BF129)</f>
        <v>7972</v>
      </c>
      <c r="BG130" s="101">
        <f>SUM(BG124:BG129)</f>
        <v>17416</v>
      </c>
      <c r="BH130" s="159" t="s">
        <v>33</v>
      </c>
      <c r="BI130" s="160"/>
      <c r="BJ130" s="160"/>
      <c r="BK130" s="103">
        <f>SUM(BK124:BK129)</f>
        <v>9641</v>
      </c>
      <c r="BL130" s="160"/>
      <c r="BM130" s="103">
        <f t="shared" ref="BM130:CY130" si="78">SUM(BM124:BM129)</f>
        <v>17416</v>
      </c>
      <c r="BN130" s="103">
        <f t="shared" si="78"/>
        <v>18106</v>
      </c>
      <c r="BO130" s="103">
        <f t="shared" si="78"/>
        <v>19111</v>
      </c>
      <c r="BP130" s="103">
        <f t="shared" si="78"/>
        <v>20459</v>
      </c>
      <c r="BQ130" s="103">
        <f t="shared" si="78"/>
        <v>16746</v>
      </c>
      <c r="BR130" s="103">
        <f t="shared" si="78"/>
        <v>18073</v>
      </c>
      <c r="BS130" s="103">
        <f t="shared" si="78"/>
        <v>20764</v>
      </c>
      <c r="BT130" s="103">
        <f t="shared" si="78"/>
        <v>19817</v>
      </c>
      <c r="BU130" s="103">
        <f t="shared" si="78"/>
        <v>19677.5</v>
      </c>
      <c r="BV130" s="103">
        <f t="shared" si="78"/>
        <v>21152</v>
      </c>
      <c r="BW130" s="103">
        <f t="shared" si="78"/>
        <v>18618</v>
      </c>
      <c r="BX130" s="103">
        <f t="shared" si="78"/>
        <v>21539</v>
      </c>
      <c r="BY130" s="103">
        <f t="shared" si="78"/>
        <v>22130</v>
      </c>
      <c r="BZ130" s="103">
        <f t="shared" si="78"/>
        <v>21461</v>
      </c>
      <c r="CA130" s="103">
        <f t="shared" si="78"/>
        <v>21837.66</v>
      </c>
      <c r="CB130" s="103">
        <f t="shared" si="78"/>
        <v>22919</v>
      </c>
      <c r="CC130" s="103">
        <f t="shared" si="78"/>
        <v>21485</v>
      </c>
      <c r="CD130" s="103">
        <f t="shared" si="78"/>
        <v>22636</v>
      </c>
      <c r="CE130" s="103">
        <f t="shared" si="78"/>
        <v>22465</v>
      </c>
      <c r="CF130" s="103">
        <f t="shared" si="78"/>
        <v>23288</v>
      </c>
      <c r="CG130" s="103">
        <f t="shared" si="78"/>
        <v>24649</v>
      </c>
      <c r="CH130" s="103">
        <f t="shared" si="78"/>
        <v>26856</v>
      </c>
      <c r="CI130" s="103">
        <f t="shared" si="78"/>
        <v>25652</v>
      </c>
      <c r="CJ130" s="103">
        <f t="shared" si="78"/>
        <v>25451</v>
      </c>
      <c r="CK130" s="103">
        <f t="shared" si="78"/>
        <v>24547</v>
      </c>
      <c r="CL130" s="103">
        <f t="shared" si="78"/>
        <v>23568</v>
      </c>
      <c r="CM130" s="103">
        <f t="shared" si="78"/>
        <v>25919</v>
      </c>
      <c r="CN130" s="103">
        <f t="shared" si="78"/>
        <v>0</v>
      </c>
      <c r="CO130" s="103">
        <f t="shared" si="78"/>
        <v>0</v>
      </c>
      <c r="CP130" s="103">
        <f t="shared" si="78"/>
        <v>0</v>
      </c>
      <c r="CQ130" s="103">
        <f t="shared" si="78"/>
        <v>0</v>
      </c>
      <c r="CR130" s="103">
        <f t="shared" si="78"/>
        <v>0</v>
      </c>
      <c r="CS130" s="103">
        <f t="shared" si="78"/>
        <v>0</v>
      </c>
      <c r="CT130" s="103">
        <f t="shared" si="78"/>
        <v>0</v>
      </c>
      <c r="CU130" s="103">
        <f t="shared" si="78"/>
        <v>0</v>
      </c>
      <c r="CV130" s="103">
        <f t="shared" si="78"/>
        <v>0</v>
      </c>
      <c r="CW130" s="103">
        <f t="shared" si="78"/>
        <v>0</v>
      </c>
      <c r="CX130" s="103">
        <f t="shared" si="78"/>
        <v>0</v>
      </c>
      <c r="CY130" s="103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99"/>
      <c r="AK131" s="53"/>
      <c r="AL131" s="99"/>
      <c r="AM131" s="53"/>
      <c r="AN131" s="53"/>
      <c r="AO131" s="53"/>
      <c r="AP131" s="53"/>
      <c r="AQ131" s="53"/>
      <c r="AR131" s="53"/>
      <c r="AS131" s="99"/>
      <c r="AT131" s="53"/>
      <c r="AU131" s="53"/>
      <c r="AV131" s="53"/>
      <c r="AW131" s="53"/>
      <c r="AX131" s="53"/>
      <c r="AY131" s="53"/>
      <c r="AZ131" s="53"/>
      <c r="BA131" s="99"/>
      <c r="BB131" s="99"/>
      <c r="BC131" s="53"/>
      <c r="BD131" s="53"/>
      <c r="BE131" s="99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7" t="s">
        <v>109</v>
      </c>
      <c r="B132" s="148"/>
      <c r="C132" s="149">
        <v>43831</v>
      </c>
      <c r="D132" s="149">
        <v>43862</v>
      </c>
      <c r="E132" s="149">
        <v>43891</v>
      </c>
      <c r="F132" s="149">
        <v>43922</v>
      </c>
      <c r="G132" s="149">
        <v>43952</v>
      </c>
      <c r="H132" s="149">
        <v>43983</v>
      </c>
      <c r="I132" s="149">
        <v>44013</v>
      </c>
      <c r="J132" s="149">
        <v>44044</v>
      </c>
      <c r="K132" s="149">
        <v>44075</v>
      </c>
      <c r="L132" s="149">
        <v>44105</v>
      </c>
      <c r="M132" s="149">
        <v>44136</v>
      </c>
      <c r="N132" s="149">
        <v>44166</v>
      </c>
      <c r="O132" s="148">
        <v>0</v>
      </c>
      <c r="P132" s="149">
        <v>44197</v>
      </c>
      <c r="Q132" s="149">
        <v>44228</v>
      </c>
      <c r="R132" s="149">
        <v>44256</v>
      </c>
      <c r="S132" s="149">
        <v>44287</v>
      </c>
      <c r="T132" s="149">
        <v>44317</v>
      </c>
      <c r="U132" s="149">
        <v>44348</v>
      </c>
      <c r="V132" s="149">
        <v>44378</v>
      </c>
      <c r="W132" s="149">
        <v>44409</v>
      </c>
      <c r="X132" s="149">
        <v>44440</v>
      </c>
      <c r="Y132" s="149">
        <v>44470</v>
      </c>
      <c r="Z132" s="149">
        <v>44501</v>
      </c>
      <c r="AA132" s="149">
        <v>44531</v>
      </c>
      <c r="AB132" s="148"/>
      <c r="AC132" s="149">
        <v>44562</v>
      </c>
      <c r="AD132" s="149">
        <v>44593</v>
      </c>
      <c r="AE132" s="149">
        <v>44621</v>
      </c>
      <c r="AF132" s="149">
        <v>44652</v>
      </c>
      <c r="AG132" s="149">
        <v>44682</v>
      </c>
      <c r="AH132" s="149">
        <v>44713</v>
      </c>
      <c r="AI132" s="149" t="s">
        <v>8</v>
      </c>
      <c r="AJ132" s="150" t="s">
        <v>7</v>
      </c>
      <c r="AK132" s="149" t="s">
        <v>10</v>
      </c>
      <c r="AL132" s="150"/>
      <c r="AM132" s="149">
        <v>44743</v>
      </c>
      <c r="AN132" s="149">
        <v>44774</v>
      </c>
      <c r="AO132" s="149">
        <v>44805</v>
      </c>
      <c r="AP132" s="149">
        <v>44835</v>
      </c>
      <c r="AQ132" s="149">
        <v>44866</v>
      </c>
      <c r="AR132" s="149">
        <v>44896</v>
      </c>
      <c r="AS132" s="151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2" t="s">
        <v>110</v>
      </c>
      <c r="BI132" s="64"/>
      <c r="BJ132" s="64"/>
      <c r="BK132" s="9" t="str">
        <f>BK$5</f>
        <v>16 - 31-Out-2023</v>
      </c>
      <c r="BL132" s="64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1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1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1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2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1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3" t="s">
        <v>111</v>
      </c>
      <c r="BI133" s="164"/>
      <c r="BJ133" s="164"/>
      <c r="BK133" s="25">
        <f t="shared" ref="BK133:BK138" si="82">BG133-BF133</f>
        <v>13</v>
      </c>
      <c r="BL133" s="164"/>
      <c r="BM133" s="25">
        <f t="shared" ref="BM133:BM138" si="83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28</v>
      </c>
      <c r="CL133" s="25">
        <v>29</v>
      </c>
      <c r="CM133" s="25">
        <v>50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1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1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1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2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1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3" t="s">
        <v>113</v>
      </c>
      <c r="BI134" s="164"/>
      <c r="BJ134" s="164"/>
      <c r="BK134" s="25">
        <f t="shared" si="82"/>
        <v>437</v>
      </c>
      <c r="BL134" s="164"/>
      <c r="BM134" s="25">
        <f t="shared" si="83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1093</v>
      </c>
      <c r="CL134" s="25">
        <v>1260</v>
      </c>
      <c r="CM134" s="25">
        <v>1306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1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1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1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2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1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3" t="s">
        <v>115</v>
      </c>
      <c r="BI135" s="164"/>
      <c r="BJ135" s="164"/>
      <c r="BK135" s="25">
        <f t="shared" si="82"/>
        <v>1176</v>
      </c>
      <c r="BL135" s="164"/>
      <c r="BM135" s="25">
        <f t="shared" si="83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2814</v>
      </c>
      <c r="CL135" s="25">
        <v>2415</v>
      </c>
      <c r="CM135" s="25">
        <v>2456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1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1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1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2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1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3" t="s">
        <v>117</v>
      </c>
      <c r="BI136" s="164"/>
      <c r="BJ136" s="164"/>
      <c r="BK136" s="25">
        <f t="shared" si="82"/>
        <v>1501</v>
      </c>
      <c r="BL136" s="164"/>
      <c r="BM136" s="25">
        <f t="shared" si="83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2913</v>
      </c>
      <c r="CL136" s="25">
        <v>2239</v>
      </c>
      <c r="CM136" s="25">
        <v>2005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1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1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1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2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1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3" t="s">
        <v>119</v>
      </c>
      <c r="BI137" s="164"/>
      <c r="BJ137" s="164"/>
      <c r="BK137" s="25">
        <f t="shared" si="82"/>
        <v>16</v>
      </c>
      <c r="BL137" s="164"/>
      <c r="BM137" s="25">
        <f t="shared" si="83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79</v>
      </c>
      <c r="CL137" s="25">
        <v>84</v>
      </c>
      <c r="CM137" s="25">
        <v>70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5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5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1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6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1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3" t="s">
        <v>121</v>
      </c>
      <c r="BI138" s="164"/>
      <c r="BJ138" s="164"/>
      <c r="BK138" s="25">
        <f t="shared" si="82"/>
        <v>126</v>
      </c>
      <c r="BL138" s="164"/>
      <c r="BM138" s="25">
        <f t="shared" si="83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366</v>
      </c>
      <c r="CL138" s="25">
        <v>346</v>
      </c>
      <c r="CM138" s="25">
        <v>492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28" customFormat="1" x14ac:dyDescent="0.25">
      <c r="A139" s="155" t="s">
        <v>33</v>
      </c>
      <c r="B139" s="167"/>
      <c r="C139" s="168">
        <v>0</v>
      </c>
      <c r="D139" s="168">
        <v>0</v>
      </c>
      <c r="E139" s="168">
        <v>0</v>
      </c>
      <c r="F139" s="168">
        <v>0</v>
      </c>
      <c r="G139" s="168">
        <v>0</v>
      </c>
      <c r="H139" s="168">
        <v>0</v>
      </c>
      <c r="I139" s="168">
        <v>0</v>
      </c>
      <c r="J139" s="168">
        <v>0</v>
      </c>
      <c r="K139" s="168">
        <v>0</v>
      </c>
      <c r="L139" s="168">
        <v>2881</v>
      </c>
      <c r="M139" s="168">
        <v>3078</v>
      </c>
      <c r="N139" s="168">
        <v>3489</v>
      </c>
      <c r="O139" s="167"/>
      <c r="P139" s="168">
        <v>3726</v>
      </c>
      <c r="Q139" s="168">
        <v>3100</v>
      </c>
      <c r="R139" s="168">
        <v>2673</v>
      </c>
      <c r="S139" s="168">
        <v>2574</v>
      </c>
      <c r="T139" s="168">
        <v>3103</v>
      </c>
      <c r="U139" s="168">
        <v>3387</v>
      </c>
      <c r="V139" s="168">
        <v>3419</v>
      </c>
      <c r="W139" s="168">
        <v>3595</v>
      </c>
      <c r="X139" s="168">
        <v>3819</v>
      </c>
      <c r="Y139" s="168">
        <v>3934</v>
      </c>
      <c r="Z139" s="168">
        <v>4135</v>
      </c>
      <c r="AA139" s="168">
        <v>5374</v>
      </c>
      <c r="AB139" s="167"/>
      <c r="AC139" s="168">
        <v>5642</v>
      </c>
      <c r="AD139" s="168">
        <v>4319</v>
      </c>
      <c r="AE139" s="168">
        <v>5376</v>
      </c>
      <c r="AF139" s="168">
        <v>5404</v>
      </c>
      <c r="AG139" s="168">
        <v>5202</v>
      </c>
      <c r="AH139" s="168">
        <v>5275</v>
      </c>
      <c r="AI139" s="168">
        <v>1605</v>
      </c>
      <c r="AJ139" s="168">
        <v>0</v>
      </c>
      <c r="AK139" s="168">
        <v>2880</v>
      </c>
      <c r="AL139" s="168"/>
      <c r="AM139" s="168">
        <v>4485</v>
      </c>
      <c r="AN139" s="168">
        <v>5021</v>
      </c>
      <c r="AO139" s="168">
        <v>5191</v>
      </c>
      <c r="AP139" s="168">
        <v>5519</v>
      </c>
      <c r="AQ139" s="168">
        <v>5758</v>
      </c>
      <c r="AR139" s="168">
        <v>6182</v>
      </c>
      <c r="AS139" s="169"/>
      <c r="AT139" s="59">
        <f t="shared" ref="AT139:BD139" si="84">SUM(AT133:AT138)</f>
        <v>6399</v>
      </c>
      <c r="AU139" s="59">
        <f t="shared" si="84"/>
        <v>6719</v>
      </c>
      <c r="AV139" s="59">
        <f t="shared" si="84"/>
        <v>7854</v>
      </c>
      <c r="AW139" s="59">
        <f t="shared" si="84"/>
        <v>7477</v>
      </c>
      <c r="AX139" s="59">
        <f t="shared" si="84"/>
        <v>6427</v>
      </c>
      <c r="AY139" s="59">
        <f t="shared" si="84"/>
        <v>5340</v>
      </c>
      <c r="AZ139" s="59">
        <f t="shared" si="84"/>
        <v>5358</v>
      </c>
      <c r="BA139" s="59">
        <f t="shared" si="84"/>
        <v>3981</v>
      </c>
      <c r="BB139" s="59">
        <f t="shared" si="84"/>
        <v>1277</v>
      </c>
      <c r="BC139" s="59">
        <f t="shared" si="84"/>
        <v>5258</v>
      </c>
      <c r="BD139" s="59">
        <f t="shared" si="84"/>
        <v>5605</v>
      </c>
      <c r="BE139" s="59"/>
      <c r="BF139" s="59">
        <f>SUM(BF133:BF138)</f>
        <v>2819</v>
      </c>
      <c r="BG139" s="59">
        <f>SUM(BG133:BG138)</f>
        <v>6088</v>
      </c>
      <c r="BH139" s="87" t="s">
        <v>33</v>
      </c>
      <c r="BI139" s="89"/>
      <c r="BJ139" s="89"/>
      <c r="BK139" s="61">
        <f>SUM(BK133:BK138)</f>
        <v>3269</v>
      </c>
      <c r="BL139" s="89"/>
      <c r="BM139" s="61">
        <f t="shared" ref="BM139:CY139" si="85">SUM(BM133:BM138)</f>
        <v>6088</v>
      </c>
      <c r="BN139" s="61">
        <f t="shared" si="85"/>
        <v>5722</v>
      </c>
      <c r="BO139" s="61">
        <f t="shared" si="85"/>
        <v>5830</v>
      </c>
      <c r="BP139" s="61">
        <f t="shared" si="85"/>
        <v>6326</v>
      </c>
      <c r="BQ139" s="61">
        <f t="shared" si="85"/>
        <v>6305</v>
      </c>
      <c r="BR139" s="61">
        <f t="shared" si="85"/>
        <v>7287</v>
      </c>
      <c r="BS139" s="61">
        <f t="shared" si="85"/>
        <v>8052</v>
      </c>
      <c r="BT139" s="61">
        <f t="shared" si="85"/>
        <v>7177</v>
      </c>
      <c r="BU139" s="61">
        <f t="shared" si="85"/>
        <v>6227</v>
      </c>
      <c r="BV139" s="61">
        <f t="shared" si="85"/>
        <v>6142</v>
      </c>
      <c r="BW139" s="61">
        <f t="shared" si="85"/>
        <v>6198</v>
      </c>
      <c r="BX139" s="61">
        <f t="shared" si="85"/>
        <v>6999</v>
      </c>
      <c r="BY139" s="61">
        <f t="shared" si="85"/>
        <v>6344</v>
      </c>
      <c r="BZ139" s="61">
        <f t="shared" si="85"/>
        <v>6566</v>
      </c>
      <c r="CA139" s="61">
        <f t="shared" si="85"/>
        <v>6647</v>
      </c>
      <c r="CB139" s="61">
        <f t="shared" si="85"/>
        <v>6458</v>
      </c>
      <c r="CC139" s="61">
        <f t="shared" si="85"/>
        <v>6349</v>
      </c>
      <c r="CD139" s="61">
        <f t="shared" si="85"/>
        <v>6812</v>
      </c>
      <c r="CE139" s="61">
        <f t="shared" si="85"/>
        <v>6911</v>
      </c>
      <c r="CF139" s="61">
        <f t="shared" si="85"/>
        <v>7550</v>
      </c>
      <c r="CG139" s="61">
        <f t="shared" si="85"/>
        <v>6943</v>
      </c>
      <c r="CH139" s="61">
        <f t="shared" si="85"/>
        <v>6446</v>
      </c>
      <c r="CI139" s="61">
        <f t="shared" si="85"/>
        <v>6551</v>
      </c>
      <c r="CJ139" s="61">
        <f t="shared" si="85"/>
        <v>7237</v>
      </c>
      <c r="CK139" s="61">
        <f t="shared" si="85"/>
        <v>7293</v>
      </c>
      <c r="CL139" s="61">
        <f t="shared" si="85"/>
        <v>6373</v>
      </c>
      <c r="CM139" s="61">
        <f t="shared" si="85"/>
        <v>6379</v>
      </c>
      <c r="CN139" s="61">
        <f t="shared" si="85"/>
        <v>0</v>
      </c>
      <c r="CO139" s="61">
        <f t="shared" si="85"/>
        <v>0</v>
      </c>
      <c r="CP139" s="61">
        <f t="shared" si="85"/>
        <v>0</v>
      </c>
      <c r="CQ139" s="61">
        <f t="shared" si="85"/>
        <v>0</v>
      </c>
      <c r="CR139" s="61">
        <f t="shared" si="85"/>
        <v>0</v>
      </c>
      <c r="CS139" s="61">
        <f t="shared" si="85"/>
        <v>0</v>
      </c>
      <c r="CT139" s="61">
        <f t="shared" si="85"/>
        <v>0</v>
      </c>
      <c r="CU139" s="61">
        <f t="shared" si="85"/>
        <v>0</v>
      </c>
      <c r="CV139" s="61">
        <f t="shared" si="85"/>
        <v>0</v>
      </c>
      <c r="CW139" s="61">
        <f t="shared" si="85"/>
        <v>0</v>
      </c>
      <c r="CX139" s="61">
        <f t="shared" si="85"/>
        <v>0</v>
      </c>
      <c r="CY139" s="61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99"/>
      <c r="AK140" s="53"/>
      <c r="AL140" s="99"/>
      <c r="AM140" s="53"/>
      <c r="AN140" s="53"/>
      <c r="AO140" s="53"/>
      <c r="AP140" s="53"/>
      <c r="AQ140" s="53"/>
      <c r="AR140" s="53"/>
      <c r="AS140" s="99"/>
      <c r="AT140" s="53"/>
      <c r="AU140" s="53"/>
      <c r="AV140" s="53"/>
      <c r="AW140" s="53"/>
      <c r="AX140" s="53"/>
      <c r="AY140" s="53"/>
      <c r="AZ140" s="53"/>
      <c r="BA140" s="99"/>
      <c r="BB140" s="99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7" t="s">
        <v>123</v>
      </c>
      <c r="B141" s="148"/>
      <c r="C141" s="149">
        <v>43831</v>
      </c>
      <c r="D141" s="149">
        <v>43862</v>
      </c>
      <c r="E141" s="149">
        <v>43891</v>
      </c>
      <c r="F141" s="149">
        <v>43922</v>
      </c>
      <c r="G141" s="149">
        <v>43952</v>
      </c>
      <c r="H141" s="149">
        <v>43983</v>
      </c>
      <c r="I141" s="149">
        <v>44013</v>
      </c>
      <c r="J141" s="149">
        <v>44044</v>
      </c>
      <c r="K141" s="149">
        <v>44075</v>
      </c>
      <c r="L141" s="149">
        <v>44105</v>
      </c>
      <c r="M141" s="149">
        <v>44136</v>
      </c>
      <c r="N141" s="149">
        <v>44166</v>
      </c>
      <c r="O141" s="148"/>
      <c r="P141" s="149">
        <v>44197</v>
      </c>
      <c r="Q141" s="149">
        <v>44228</v>
      </c>
      <c r="R141" s="149">
        <v>44256</v>
      </c>
      <c r="S141" s="149">
        <v>44287</v>
      </c>
      <c r="T141" s="149">
        <v>44317</v>
      </c>
      <c r="U141" s="149">
        <v>44348</v>
      </c>
      <c r="V141" s="149">
        <v>44378</v>
      </c>
      <c r="W141" s="149">
        <v>44409</v>
      </c>
      <c r="X141" s="149">
        <v>44440</v>
      </c>
      <c r="Y141" s="149">
        <v>44470</v>
      </c>
      <c r="Z141" s="149">
        <v>44501</v>
      </c>
      <c r="AA141" s="149">
        <v>44531</v>
      </c>
      <c r="AB141" s="148"/>
      <c r="AC141" s="149">
        <v>44562</v>
      </c>
      <c r="AD141" s="149">
        <v>44593</v>
      </c>
      <c r="AE141" s="149">
        <v>44621</v>
      </c>
      <c r="AF141" s="149">
        <v>44652</v>
      </c>
      <c r="AG141" s="149">
        <v>44682</v>
      </c>
      <c r="AH141" s="149">
        <v>44713</v>
      </c>
      <c r="AI141" s="149" t="s">
        <v>8</v>
      </c>
      <c r="AJ141" s="150" t="s">
        <v>124</v>
      </c>
      <c r="AK141" s="149" t="s">
        <v>10</v>
      </c>
      <c r="AL141" s="150" t="s">
        <v>124</v>
      </c>
      <c r="AM141" s="149">
        <v>44743</v>
      </c>
      <c r="AN141" s="149">
        <v>44774</v>
      </c>
      <c r="AO141" s="149">
        <v>44805</v>
      </c>
      <c r="AP141" s="149">
        <v>44835</v>
      </c>
      <c r="AQ141" s="149">
        <v>44866</v>
      </c>
      <c r="AR141" s="149">
        <v>44896</v>
      </c>
      <c r="AS141" s="151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1"/>
      <c r="BF141" s="33" t="str">
        <f>BF$5</f>
        <v>01 - 15-Out-2023</v>
      </c>
      <c r="BG141" s="33" t="e">
        <f ca="1">BG$5</f>
        <v>#NAME?</v>
      </c>
      <c r="BH141" s="62" t="s">
        <v>125</v>
      </c>
      <c r="BI141" s="64"/>
      <c r="BJ141" s="64"/>
      <c r="BK141" s="9" t="str">
        <f>BK$5</f>
        <v>16 - 31-Out-2023</v>
      </c>
      <c r="BL141" s="64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2" t="s">
        <v>126</v>
      </c>
      <c r="B142" s="153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>
        <v>3419</v>
      </c>
      <c r="AD142" s="153">
        <v>4031</v>
      </c>
      <c r="AE142" s="153">
        <v>5376</v>
      </c>
      <c r="AF142" s="153">
        <v>5380</v>
      </c>
      <c r="AG142" s="153">
        <v>5477</v>
      </c>
      <c r="AH142" s="153">
        <v>5591</v>
      </c>
      <c r="AI142" s="153">
        <v>1736</v>
      </c>
      <c r="AJ142" s="383">
        <v>3500</v>
      </c>
      <c r="AK142" s="153">
        <v>3068</v>
      </c>
      <c r="AL142" s="383">
        <v>3500</v>
      </c>
      <c r="AM142" s="153">
        <v>4804</v>
      </c>
      <c r="AN142" s="153">
        <v>5021</v>
      </c>
      <c r="AO142" s="153">
        <v>5191</v>
      </c>
      <c r="AP142" s="153">
        <v>5519</v>
      </c>
      <c r="AQ142" s="153">
        <v>5758</v>
      </c>
      <c r="AR142" s="153">
        <v>6182</v>
      </c>
      <c r="AS142" s="170"/>
      <c r="AT142" s="130">
        <v>6399</v>
      </c>
      <c r="AU142" s="130">
        <v>6719</v>
      </c>
      <c r="AV142" s="130">
        <v>7854</v>
      </c>
      <c r="AW142" s="130">
        <v>7477</v>
      </c>
      <c r="AX142" s="130">
        <v>6427</v>
      </c>
      <c r="AY142" s="130">
        <v>5340</v>
      </c>
      <c r="AZ142" s="130">
        <v>5358</v>
      </c>
      <c r="BA142" s="171">
        <v>3981</v>
      </c>
      <c r="BB142" s="171">
        <f>BC142-BA142</f>
        <v>1277</v>
      </c>
      <c r="BC142" s="130">
        <v>5258</v>
      </c>
      <c r="BD142" s="130">
        <v>5605</v>
      </c>
      <c r="BE142" s="130"/>
      <c r="BF142" s="130">
        <v>2819</v>
      </c>
      <c r="BG142" s="130">
        <v>6080</v>
      </c>
      <c r="BH142" s="152" t="s">
        <v>126</v>
      </c>
      <c r="BI142" s="172"/>
      <c r="BJ142" s="172"/>
      <c r="BK142" s="130">
        <f>BG142-BF142</f>
        <v>3261</v>
      </c>
      <c r="BL142" s="172"/>
      <c r="BM142" s="130">
        <f>BG142</f>
        <v>6080</v>
      </c>
      <c r="BN142" s="130">
        <f>BN151-BN143</f>
        <v>5656</v>
      </c>
      <c r="BO142" s="130">
        <v>5423</v>
      </c>
      <c r="BP142" s="130">
        <v>5883</v>
      </c>
      <c r="BQ142" s="130">
        <v>5857</v>
      </c>
      <c r="BR142" s="130">
        <v>6737</v>
      </c>
      <c r="BS142" s="130">
        <v>7428</v>
      </c>
      <c r="BT142" s="130">
        <v>6526</v>
      </c>
      <c r="BU142" s="130">
        <v>5618</v>
      </c>
      <c r="BV142" s="130">
        <v>5537</v>
      </c>
      <c r="BW142" s="130">
        <v>5730</v>
      </c>
      <c r="BX142" s="130">
        <v>6535</v>
      </c>
      <c r="BY142" s="130">
        <v>5760</v>
      </c>
      <c r="BZ142" s="130">
        <v>5979</v>
      </c>
      <c r="CA142" s="130">
        <v>6281</v>
      </c>
      <c r="CB142" s="130">
        <v>6049</v>
      </c>
      <c r="CC142" s="130">
        <v>5978</v>
      </c>
      <c r="CD142" s="130">
        <v>6372</v>
      </c>
      <c r="CE142" s="130">
        <v>6476</v>
      </c>
      <c r="CF142" s="130">
        <v>7119</v>
      </c>
      <c r="CG142" s="130">
        <v>6566</v>
      </c>
      <c r="CH142" s="130">
        <v>5988</v>
      </c>
      <c r="CI142" s="130">
        <v>6011</v>
      </c>
      <c r="CJ142" s="130">
        <v>7237</v>
      </c>
      <c r="CK142" s="130">
        <v>6669</v>
      </c>
      <c r="CL142" s="130">
        <v>5657</v>
      </c>
      <c r="CM142" s="130">
        <v>5670</v>
      </c>
      <c r="CN142" s="130">
        <v>0</v>
      </c>
      <c r="CO142" s="130">
        <v>0</v>
      </c>
      <c r="CP142" s="130">
        <v>0</v>
      </c>
      <c r="CQ142" s="130">
        <v>0</v>
      </c>
      <c r="CR142" s="130">
        <v>0</v>
      </c>
      <c r="CS142" s="130">
        <v>0</v>
      </c>
      <c r="CT142" s="130">
        <v>0</v>
      </c>
      <c r="CU142" s="130">
        <v>0</v>
      </c>
      <c r="CV142" s="130">
        <v>0</v>
      </c>
      <c r="CW142" s="130">
        <v>0</v>
      </c>
      <c r="CX142" s="130">
        <v>0</v>
      </c>
      <c r="CY142" s="130">
        <v>0</v>
      </c>
    </row>
    <row r="143" spans="1:103" s="20" customFormat="1" x14ac:dyDescent="0.25">
      <c r="A143" s="152" t="s">
        <v>127</v>
      </c>
      <c r="B143" s="153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>
        <v>0</v>
      </c>
      <c r="AD143" s="153">
        <v>288</v>
      </c>
      <c r="AE143" s="153">
        <v>0</v>
      </c>
      <c r="AF143" s="153">
        <v>0</v>
      </c>
      <c r="AG143" s="153">
        <v>0</v>
      </c>
      <c r="AH143" s="153">
        <v>0</v>
      </c>
      <c r="AI143" s="153">
        <v>0</v>
      </c>
      <c r="AJ143" s="384"/>
      <c r="AK143" s="153">
        <v>0</v>
      </c>
      <c r="AL143" s="384"/>
      <c r="AM143" s="153">
        <v>0</v>
      </c>
      <c r="AN143" s="153">
        <v>0</v>
      </c>
      <c r="AO143" s="153">
        <v>0</v>
      </c>
      <c r="AP143" s="153">
        <v>0</v>
      </c>
      <c r="AQ143" s="153">
        <v>0</v>
      </c>
      <c r="AR143" s="153">
        <v>0</v>
      </c>
      <c r="AS143" s="170"/>
      <c r="AT143" s="130">
        <v>0</v>
      </c>
      <c r="AU143" s="130">
        <v>0</v>
      </c>
      <c r="AV143" s="130">
        <v>0</v>
      </c>
      <c r="AW143" s="130">
        <v>0</v>
      </c>
      <c r="AX143" s="130">
        <v>0</v>
      </c>
      <c r="AY143" s="130">
        <v>0</v>
      </c>
      <c r="AZ143" s="130">
        <v>0</v>
      </c>
      <c r="BA143" s="171">
        <v>0</v>
      </c>
      <c r="BB143" s="171">
        <v>0</v>
      </c>
      <c r="BC143" s="130">
        <v>0</v>
      </c>
      <c r="BD143" s="130">
        <v>0</v>
      </c>
      <c r="BE143" s="130"/>
      <c r="BF143" s="130">
        <v>0</v>
      </c>
      <c r="BG143" s="130">
        <v>0</v>
      </c>
      <c r="BH143" s="152" t="s">
        <v>127</v>
      </c>
      <c r="BI143" s="172"/>
      <c r="BJ143" s="172"/>
      <c r="BK143" s="130">
        <v>0</v>
      </c>
      <c r="BL143" s="172"/>
      <c r="BM143" s="130">
        <f>BG143</f>
        <v>0</v>
      </c>
      <c r="BN143" s="130">
        <v>66</v>
      </c>
      <c r="BO143" s="130">
        <v>450</v>
      </c>
      <c r="BP143" s="130">
        <v>443</v>
      </c>
      <c r="BQ143" s="130">
        <v>544</v>
      </c>
      <c r="BR143" s="130">
        <v>550</v>
      </c>
      <c r="BS143" s="130">
        <v>624</v>
      </c>
      <c r="BT143" s="130">
        <v>651</v>
      </c>
      <c r="BU143" s="130">
        <v>609</v>
      </c>
      <c r="BV143" s="130">
        <v>605</v>
      </c>
      <c r="BW143" s="130">
        <v>468</v>
      </c>
      <c r="BX143" s="130">
        <v>464</v>
      </c>
      <c r="BY143" s="130">
        <v>574</v>
      </c>
      <c r="BZ143" s="130">
        <v>587</v>
      </c>
      <c r="CA143" s="130">
        <v>366</v>
      </c>
      <c r="CB143" s="130">
        <v>409</v>
      </c>
      <c r="CC143" s="130">
        <v>371</v>
      </c>
      <c r="CD143" s="130">
        <v>440</v>
      </c>
      <c r="CE143" s="130">
        <v>435</v>
      </c>
      <c r="CF143" s="130">
        <v>431</v>
      </c>
      <c r="CG143" s="130">
        <v>377</v>
      </c>
      <c r="CH143" s="130">
        <v>458</v>
      </c>
      <c r="CI143" s="130">
        <v>540</v>
      </c>
      <c r="CJ143" s="130">
        <v>593</v>
      </c>
      <c r="CK143" s="130">
        <v>624</v>
      </c>
      <c r="CL143" s="130">
        <v>716</v>
      </c>
      <c r="CM143" s="130">
        <v>709</v>
      </c>
      <c r="CN143" s="130">
        <v>0</v>
      </c>
      <c r="CO143" s="130">
        <v>0</v>
      </c>
      <c r="CP143" s="130">
        <v>0</v>
      </c>
      <c r="CQ143" s="130">
        <v>0</v>
      </c>
      <c r="CR143" s="130">
        <v>0</v>
      </c>
      <c r="CS143" s="130">
        <v>0</v>
      </c>
      <c r="CT143" s="130">
        <v>0</v>
      </c>
      <c r="CU143" s="130">
        <v>0</v>
      </c>
      <c r="CV143" s="130">
        <v>0</v>
      </c>
      <c r="CW143" s="130">
        <v>0</v>
      </c>
      <c r="CX143" s="130">
        <v>0</v>
      </c>
      <c r="CY143" s="130">
        <v>0</v>
      </c>
    </row>
    <row r="144" spans="1:103" s="128" customFormat="1" x14ac:dyDescent="0.25">
      <c r="A144" s="155" t="s">
        <v>33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v>0</v>
      </c>
      <c r="H144" s="157">
        <v>0</v>
      </c>
      <c r="I144" s="157">
        <v>0</v>
      </c>
      <c r="J144" s="157">
        <v>0</v>
      </c>
      <c r="K144" s="157">
        <v>0</v>
      </c>
      <c r="L144" s="157">
        <v>0</v>
      </c>
      <c r="M144" s="157">
        <v>0</v>
      </c>
      <c r="N144" s="157">
        <v>0</v>
      </c>
      <c r="O144" s="157">
        <v>0</v>
      </c>
      <c r="P144" s="157">
        <v>0</v>
      </c>
      <c r="Q144" s="157">
        <v>0</v>
      </c>
      <c r="R144" s="157">
        <v>0</v>
      </c>
      <c r="S144" s="157">
        <v>0</v>
      </c>
      <c r="T144" s="157">
        <v>0</v>
      </c>
      <c r="U144" s="157">
        <v>0</v>
      </c>
      <c r="V144" s="157">
        <v>0</v>
      </c>
      <c r="W144" s="157">
        <v>0</v>
      </c>
      <c r="X144" s="157">
        <v>0</v>
      </c>
      <c r="Y144" s="157">
        <v>0</v>
      </c>
      <c r="Z144" s="157">
        <v>0</v>
      </c>
      <c r="AA144" s="157">
        <v>0</v>
      </c>
      <c r="AB144" s="157">
        <v>0</v>
      </c>
      <c r="AC144" s="157">
        <v>3419</v>
      </c>
      <c r="AD144" s="157">
        <v>4319</v>
      </c>
      <c r="AE144" s="157">
        <v>5376</v>
      </c>
      <c r="AF144" s="157">
        <v>5380</v>
      </c>
      <c r="AG144" s="157">
        <v>5477</v>
      </c>
      <c r="AH144" s="157">
        <v>5591</v>
      </c>
      <c r="AI144" s="157">
        <v>1736</v>
      </c>
      <c r="AJ144" s="157">
        <v>3500</v>
      </c>
      <c r="AK144" s="157">
        <v>3068</v>
      </c>
      <c r="AL144" s="157">
        <v>3500</v>
      </c>
      <c r="AM144" s="157">
        <v>4804</v>
      </c>
      <c r="AN144" s="157">
        <v>5021</v>
      </c>
      <c r="AO144" s="157">
        <v>5191</v>
      </c>
      <c r="AP144" s="157">
        <v>5519</v>
      </c>
      <c r="AQ144" s="157">
        <v>5758</v>
      </c>
      <c r="AR144" s="157">
        <v>6182</v>
      </c>
      <c r="AS144" s="158"/>
      <c r="AT144" s="101">
        <f t="shared" ref="AT144:BD144" si="88">SUM(AT142:AT143)</f>
        <v>6399</v>
      </c>
      <c r="AU144" s="101">
        <f t="shared" si="88"/>
        <v>6719</v>
      </c>
      <c r="AV144" s="101">
        <f t="shared" si="88"/>
        <v>7854</v>
      </c>
      <c r="AW144" s="101">
        <f t="shared" si="88"/>
        <v>7477</v>
      </c>
      <c r="AX144" s="101">
        <f t="shared" si="88"/>
        <v>6427</v>
      </c>
      <c r="AY144" s="101">
        <f t="shared" si="88"/>
        <v>5340</v>
      </c>
      <c r="AZ144" s="101">
        <f t="shared" si="88"/>
        <v>5358</v>
      </c>
      <c r="BA144" s="101">
        <f t="shared" si="88"/>
        <v>3981</v>
      </c>
      <c r="BB144" s="101">
        <f t="shared" si="88"/>
        <v>1277</v>
      </c>
      <c r="BC144" s="101">
        <f t="shared" si="88"/>
        <v>5258</v>
      </c>
      <c r="BD144" s="101">
        <f t="shared" si="88"/>
        <v>5605</v>
      </c>
      <c r="BE144" s="101"/>
      <c r="BF144" s="101">
        <f>SUM(BF142:BF143)</f>
        <v>2819</v>
      </c>
      <c r="BG144" s="101">
        <f>SUM(BG142:BG143)</f>
        <v>6080</v>
      </c>
      <c r="BH144" s="159" t="s">
        <v>33</v>
      </c>
      <c r="BI144" s="160"/>
      <c r="BJ144" s="160"/>
      <c r="BK144" s="103">
        <f>SUM(BK142:BK143)</f>
        <v>3261</v>
      </c>
      <c r="BL144" s="160"/>
      <c r="BM144" s="103">
        <f t="shared" ref="BM144:CY144" si="89">SUM(BM142:BM143)</f>
        <v>6080</v>
      </c>
      <c r="BN144" s="103">
        <f t="shared" si="89"/>
        <v>5722</v>
      </c>
      <c r="BO144" s="103">
        <f t="shared" si="89"/>
        <v>5873</v>
      </c>
      <c r="BP144" s="103">
        <f t="shared" si="89"/>
        <v>6326</v>
      </c>
      <c r="BQ144" s="103">
        <f t="shared" si="89"/>
        <v>6401</v>
      </c>
      <c r="BR144" s="103">
        <f t="shared" si="89"/>
        <v>7287</v>
      </c>
      <c r="BS144" s="103">
        <f t="shared" si="89"/>
        <v>8052</v>
      </c>
      <c r="BT144" s="103">
        <f t="shared" si="89"/>
        <v>7177</v>
      </c>
      <c r="BU144" s="103">
        <f t="shared" si="89"/>
        <v>6227</v>
      </c>
      <c r="BV144" s="103">
        <f t="shared" si="89"/>
        <v>6142</v>
      </c>
      <c r="BW144" s="103">
        <f t="shared" si="89"/>
        <v>6198</v>
      </c>
      <c r="BX144" s="103">
        <f t="shared" si="89"/>
        <v>6999</v>
      </c>
      <c r="BY144" s="103">
        <f t="shared" si="89"/>
        <v>6334</v>
      </c>
      <c r="BZ144" s="103">
        <f t="shared" si="89"/>
        <v>6566</v>
      </c>
      <c r="CA144" s="103">
        <f t="shared" si="89"/>
        <v>6647</v>
      </c>
      <c r="CB144" s="103">
        <f t="shared" si="89"/>
        <v>6458</v>
      </c>
      <c r="CC144" s="103">
        <f t="shared" si="89"/>
        <v>6349</v>
      </c>
      <c r="CD144" s="103">
        <f t="shared" si="89"/>
        <v>6812</v>
      </c>
      <c r="CE144" s="103">
        <f t="shared" si="89"/>
        <v>6911</v>
      </c>
      <c r="CF144" s="103">
        <f t="shared" si="89"/>
        <v>7550</v>
      </c>
      <c r="CG144" s="103">
        <f t="shared" si="89"/>
        <v>6943</v>
      </c>
      <c r="CH144" s="103">
        <f t="shared" si="89"/>
        <v>6446</v>
      </c>
      <c r="CI144" s="103">
        <f t="shared" si="89"/>
        <v>6551</v>
      </c>
      <c r="CJ144" s="103">
        <f t="shared" si="89"/>
        <v>7830</v>
      </c>
      <c r="CK144" s="103">
        <f t="shared" si="89"/>
        <v>7293</v>
      </c>
      <c r="CL144" s="103">
        <f t="shared" si="89"/>
        <v>6373</v>
      </c>
      <c r="CM144" s="103">
        <f t="shared" si="89"/>
        <v>6379</v>
      </c>
      <c r="CN144" s="103">
        <f t="shared" si="89"/>
        <v>0</v>
      </c>
      <c r="CO144" s="103">
        <f t="shared" si="89"/>
        <v>0</v>
      </c>
      <c r="CP144" s="103">
        <f t="shared" si="89"/>
        <v>0</v>
      </c>
      <c r="CQ144" s="103">
        <f t="shared" si="89"/>
        <v>0</v>
      </c>
      <c r="CR144" s="103">
        <f t="shared" si="89"/>
        <v>0</v>
      </c>
      <c r="CS144" s="103">
        <f t="shared" si="89"/>
        <v>0</v>
      </c>
      <c r="CT144" s="103">
        <f t="shared" si="89"/>
        <v>0</v>
      </c>
      <c r="CU144" s="103">
        <f t="shared" si="89"/>
        <v>0</v>
      </c>
      <c r="CV144" s="103">
        <f t="shared" si="89"/>
        <v>0</v>
      </c>
      <c r="CW144" s="103">
        <f t="shared" si="89"/>
        <v>0</v>
      </c>
      <c r="CX144" s="103">
        <f t="shared" si="89"/>
        <v>0</v>
      </c>
      <c r="CY144" s="103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99"/>
      <c r="AK145" s="53"/>
      <c r="AL145" s="99"/>
      <c r="AM145" s="53"/>
      <c r="AN145" s="53"/>
      <c r="AO145" s="53"/>
      <c r="AP145" s="53"/>
      <c r="AQ145" s="53"/>
      <c r="AR145" s="53"/>
      <c r="AS145" s="99"/>
      <c r="AT145" s="53"/>
      <c r="AU145" s="53"/>
      <c r="AV145" s="53"/>
      <c r="AW145" s="53"/>
      <c r="AX145" s="53"/>
      <c r="AY145" s="53"/>
      <c r="AZ145" s="53"/>
      <c r="BA145" s="99"/>
      <c r="BB145" s="99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7" t="s">
        <v>128</v>
      </c>
      <c r="B146" s="148"/>
      <c r="C146" s="149">
        <v>43831</v>
      </c>
      <c r="D146" s="149">
        <v>43862</v>
      </c>
      <c r="E146" s="149">
        <v>43891</v>
      </c>
      <c r="F146" s="149">
        <v>43922</v>
      </c>
      <c r="G146" s="149">
        <v>43952</v>
      </c>
      <c r="H146" s="149">
        <v>43983</v>
      </c>
      <c r="I146" s="149">
        <v>44013</v>
      </c>
      <c r="J146" s="149">
        <v>44044</v>
      </c>
      <c r="K146" s="149">
        <v>44075</v>
      </c>
      <c r="L146" s="149">
        <v>44105</v>
      </c>
      <c r="M146" s="149">
        <v>44136</v>
      </c>
      <c r="N146" s="149">
        <v>44166</v>
      </c>
      <c r="O146" s="148"/>
      <c r="P146" s="149">
        <v>44197</v>
      </c>
      <c r="Q146" s="149">
        <v>44228</v>
      </c>
      <c r="R146" s="149">
        <v>44256</v>
      </c>
      <c r="S146" s="149">
        <v>44287</v>
      </c>
      <c r="T146" s="149">
        <v>44317</v>
      </c>
      <c r="U146" s="149">
        <v>44348</v>
      </c>
      <c r="V146" s="149">
        <v>44378</v>
      </c>
      <c r="W146" s="149">
        <v>44409</v>
      </c>
      <c r="X146" s="149">
        <v>44440</v>
      </c>
      <c r="Y146" s="149">
        <v>44470</v>
      </c>
      <c r="Z146" s="149">
        <v>44501</v>
      </c>
      <c r="AA146" s="149">
        <v>44531</v>
      </c>
      <c r="AB146" s="148"/>
      <c r="AC146" s="149">
        <v>44562</v>
      </c>
      <c r="AD146" s="149">
        <v>44593</v>
      </c>
      <c r="AE146" s="149">
        <v>44621</v>
      </c>
      <c r="AF146" s="149">
        <v>44652</v>
      </c>
      <c r="AG146" s="149">
        <v>44682</v>
      </c>
      <c r="AH146" s="149">
        <v>44713</v>
      </c>
      <c r="AI146" s="149" t="s">
        <v>8</v>
      </c>
      <c r="AJ146" s="150" t="s">
        <v>7</v>
      </c>
      <c r="AK146" s="149" t="s">
        <v>10</v>
      </c>
      <c r="AL146" s="150"/>
      <c r="AM146" s="149">
        <v>44743</v>
      </c>
      <c r="AN146" s="149">
        <v>44774</v>
      </c>
      <c r="AO146" s="149">
        <v>44805</v>
      </c>
      <c r="AP146" s="149">
        <v>44835</v>
      </c>
      <c r="AQ146" s="149">
        <v>44866</v>
      </c>
      <c r="AR146" s="149">
        <v>44896</v>
      </c>
      <c r="AS146" s="151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2" t="s">
        <v>129</v>
      </c>
      <c r="BI146" s="64"/>
      <c r="BJ146" s="64"/>
      <c r="BK146" s="9" t="str">
        <f>BK$5</f>
        <v>16 - 31-Out-2023</v>
      </c>
      <c r="BL146" s="64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2" t="s">
        <v>130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>
        <v>0</v>
      </c>
      <c r="AJ147" s="173"/>
      <c r="AK147" s="153">
        <v>0</v>
      </c>
      <c r="AL147" s="173"/>
      <c r="AM147" s="153">
        <v>0</v>
      </c>
      <c r="AN147" s="153">
        <v>0</v>
      </c>
      <c r="AO147" s="153">
        <v>0</v>
      </c>
      <c r="AP147" s="153">
        <v>0</v>
      </c>
      <c r="AQ147" s="153">
        <v>0</v>
      </c>
      <c r="AR147" s="153">
        <v>0</v>
      </c>
      <c r="AS147" s="174"/>
      <c r="AT147" s="130">
        <v>0</v>
      </c>
      <c r="AU147" s="130">
        <v>0</v>
      </c>
      <c r="AV147" s="130">
        <v>0</v>
      </c>
      <c r="AW147" s="130">
        <v>0</v>
      </c>
      <c r="AX147" s="130">
        <v>0</v>
      </c>
      <c r="AY147" s="130">
        <v>0</v>
      </c>
      <c r="AZ147" s="130">
        <v>0</v>
      </c>
      <c r="BA147" s="171">
        <v>0</v>
      </c>
      <c r="BB147" s="171">
        <v>0</v>
      </c>
      <c r="BC147" s="130">
        <v>0</v>
      </c>
      <c r="BD147" s="130">
        <v>0</v>
      </c>
      <c r="BE147" s="130"/>
      <c r="BF147" s="130">
        <v>0</v>
      </c>
      <c r="BG147" s="130">
        <v>0</v>
      </c>
      <c r="BH147" s="152" t="s">
        <v>130</v>
      </c>
      <c r="BI147" s="172"/>
      <c r="BJ147" s="172"/>
      <c r="BK147" s="130">
        <v>0</v>
      </c>
      <c r="BL147" s="172"/>
      <c r="BM147" s="130">
        <f>BG147</f>
        <v>0</v>
      </c>
      <c r="BN147" s="130">
        <v>306</v>
      </c>
      <c r="BO147" s="130">
        <v>429</v>
      </c>
      <c r="BP147" s="130">
        <v>419</v>
      </c>
      <c r="BQ147" s="130">
        <v>280</v>
      </c>
      <c r="BR147" s="130">
        <v>333</v>
      </c>
      <c r="BS147" s="130">
        <v>433</v>
      </c>
      <c r="BT147" s="130">
        <v>379</v>
      </c>
      <c r="BU147" s="130">
        <v>380</v>
      </c>
      <c r="BV147" s="130">
        <v>459</v>
      </c>
      <c r="BW147" s="130">
        <v>377</v>
      </c>
      <c r="BX147" s="130">
        <v>358</v>
      </c>
      <c r="BY147" s="130">
        <v>384</v>
      </c>
      <c r="BZ147" s="130">
        <v>339</v>
      </c>
      <c r="CA147" s="130">
        <v>330</v>
      </c>
      <c r="CB147" s="130">
        <v>355</v>
      </c>
      <c r="CC147" s="130">
        <v>315</v>
      </c>
      <c r="CD147" s="130">
        <v>412</v>
      </c>
      <c r="CE147" s="130">
        <v>347</v>
      </c>
      <c r="CF147" s="130">
        <v>366</v>
      </c>
      <c r="CG147" s="130">
        <v>272</v>
      </c>
      <c r="CH147" s="130">
        <v>354</v>
      </c>
      <c r="CI147" s="130">
        <v>387</v>
      </c>
      <c r="CJ147" s="130">
        <v>396</v>
      </c>
      <c r="CK147" s="130">
        <v>402</v>
      </c>
      <c r="CL147" s="130">
        <v>430</v>
      </c>
      <c r="CM147" s="130">
        <v>487</v>
      </c>
      <c r="CN147" s="130"/>
      <c r="CO147" s="130"/>
      <c r="CP147" s="130"/>
      <c r="CQ147" s="130"/>
      <c r="CR147" s="130"/>
      <c r="CS147" s="130"/>
      <c r="CT147" s="130"/>
      <c r="CU147" s="130"/>
      <c r="CV147" s="130"/>
      <c r="CW147" s="130"/>
      <c r="CX147" s="130"/>
      <c r="CY147" s="130"/>
    </row>
    <row r="148" spans="1:103" s="20" customFormat="1" ht="18" customHeight="1" x14ac:dyDescent="0.25">
      <c r="A148" s="152" t="s">
        <v>28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>
        <v>1736</v>
      </c>
      <c r="AJ148" s="173"/>
      <c r="AK148" s="153">
        <v>3068</v>
      </c>
      <c r="AL148" s="173"/>
      <c r="AM148" s="153">
        <v>4804</v>
      </c>
      <c r="AN148" s="153">
        <v>5021</v>
      </c>
      <c r="AO148" s="153">
        <v>5191</v>
      </c>
      <c r="AP148" s="153">
        <v>5519</v>
      </c>
      <c r="AQ148" s="153">
        <v>5758</v>
      </c>
      <c r="AR148" s="153">
        <v>6182</v>
      </c>
      <c r="AS148" s="174"/>
      <c r="AT148" s="130">
        <v>6399</v>
      </c>
      <c r="AU148" s="130">
        <v>6719</v>
      </c>
      <c r="AV148" s="130">
        <v>7854</v>
      </c>
      <c r="AW148" s="130">
        <v>7477</v>
      </c>
      <c r="AX148" s="130">
        <v>6427</v>
      </c>
      <c r="AY148" s="130">
        <v>5340</v>
      </c>
      <c r="AZ148" s="130">
        <v>5358</v>
      </c>
      <c r="BA148" s="171">
        <v>3981</v>
      </c>
      <c r="BB148" s="171">
        <f>BC148-BA148</f>
        <v>1277</v>
      </c>
      <c r="BC148" s="130">
        <v>5258</v>
      </c>
      <c r="BD148" s="130">
        <v>5605</v>
      </c>
      <c r="BE148" s="130"/>
      <c r="BF148" s="130">
        <v>2819</v>
      </c>
      <c r="BG148" s="130">
        <v>6080</v>
      </c>
      <c r="BH148" s="152" t="s">
        <v>131</v>
      </c>
      <c r="BI148" s="172"/>
      <c r="BJ148" s="172"/>
      <c r="BK148" s="130">
        <v>3261</v>
      </c>
      <c r="BL148" s="172"/>
      <c r="BM148" s="130">
        <f>BG148</f>
        <v>6080</v>
      </c>
      <c r="BN148" s="130">
        <f>BN139-BN147-BN149-BN150</f>
        <v>5297</v>
      </c>
      <c r="BO148" s="130">
        <v>5059</v>
      </c>
      <c r="BP148" s="130">
        <f>BP144-(BP147+BP149+BP150)</f>
        <v>5533</v>
      </c>
      <c r="BQ148" s="130">
        <v>5818</v>
      </c>
      <c r="BR148" s="130">
        <v>6588</v>
      </c>
      <c r="BS148" s="130">
        <v>7219</v>
      </c>
      <c r="BT148" s="130">
        <v>6424</v>
      </c>
      <c r="BU148" s="130">
        <v>5398</v>
      </c>
      <c r="BV148" s="130">
        <v>5265</v>
      </c>
      <c r="BW148" s="130">
        <f>BW144-(BW147+BW149+BW150)</f>
        <v>5349</v>
      </c>
      <c r="BX148" s="130">
        <f>BX144-(BX147+BX149+BX150)</f>
        <v>6135</v>
      </c>
      <c r="BY148" s="130">
        <f>BY151-(BY150+BY149+BY147)</f>
        <v>5449</v>
      </c>
      <c r="BZ148" s="130">
        <v>5799</v>
      </c>
      <c r="CA148" s="130">
        <f>CA144-(CA147+CA149+CA150)</f>
        <v>5845</v>
      </c>
      <c r="CB148" s="130">
        <f>CB144-(CB147+CB149+CB150)</f>
        <v>5650</v>
      </c>
      <c r="CC148" s="130">
        <v>5660</v>
      </c>
      <c r="CD148" s="130">
        <v>5904</v>
      </c>
      <c r="CE148" s="130">
        <f>((CE144)-(CE147+CE149+CE150))</f>
        <v>6118</v>
      </c>
      <c r="CF148" s="130">
        <f>((CF139)-(CF147+CF149+CF150))</f>
        <v>6644</v>
      </c>
      <c r="CG148" s="130">
        <f>((CG139)-(CG147+CG149+CG150))</f>
        <v>6175</v>
      </c>
      <c r="CH148" s="130">
        <v>5548</v>
      </c>
      <c r="CI148" s="130">
        <v>5595</v>
      </c>
      <c r="CJ148" s="175">
        <v>6788</v>
      </c>
      <c r="CK148" s="172">
        <v>6679</v>
      </c>
      <c r="CL148" s="130">
        <v>6373</v>
      </c>
      <c r="CM148" s="130">
        <v>6379</v>
      </c>
      <c r="CN148" s="130"/>
      <c r="CO148" s="130"/>
      <c r="CP148" s="130"/>
      <c r="CQ148" s="130"/>
      <c r="CR148" s="130"/>
      <c r="CS148" s="130"/>
      <c r="CT148" s="130"/>
      <c r="CU148" s="130"/>
      <c r="CV148" s="130"/>
      <c r="CW148" s="130"/>
      <c r="CX148" s="130"/>
      <c r="CY148" s="130"/>
    </row>
    <row r="149" spans="1:103" s="20" customFormat="1" ht="15" customHeight="1" x14ac:dyDescent="0.25">
      <c r="A149" s="152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73"/>
      <c r="AK149" s="153"/>
      <c r="AL149" s="173"/>
      <c r="AM149" s="153"/>
      <c r="AN149" s="153"/>
      <c r="AO149" s="153"/>
      <c r="AP149" s="153"/>
      <c r="AQ149" s="153"/>
      <c r="AR149" s="153"/>
      <c r="AS149" s="174"/>
      <c r="AT149" s="130"/>
      <c r="AU149" s="130"/>
      <c r="AV149" s="130"/>
      <c r="AW149" s="130"/>
      <c r="AX149" s="130"/>
      <c r="AY149" s="130"/>
      <c r="AZ149" s="130"/>
      <c r="BA149" s="171"/>
      <c r="BB149" s="171"/>
      <c r="BC149" s="130"/>
      <c r="BD149" s="130"/>
      <c r="BE149" s="130"/>
      <c r="BF149" s="130"/>
      <c r="BG149" s="130"/>
      <c r="BH149" s="152" t="s">
        <v>132</v>
      </c>
      <c r="BI149" s="172"/>
      <c r="BJ149" s="172"/>
      <c r="BK149" s="130"/>
      <c r="BL149" s="172"/>
      <c r="BM149" s="130"/>
      <c r="BN149" s="130">
        <v>113</v>
      </c>
      <c r="BO149" s="130">
        <v>353</v>
      </c>
      <c r="BP149" s="130">
        <v>349</v>
      </c>
      <c r="BQ149" s="130">
        <v>268</v>
      </c>
      <c r="BR149" s="130">
        <v>332</v>
      </c>
      <c r="BS149" s="130">
        <v>350</v>
      </c>
      <c r="BT149" s="130">
        <v>342</v>
      </c>
      <c r="BU149" s="130">
        <v>406</v>
      </c>
      <c r="BV149" s="130">
        <v>381</v>
      </c>
      <c r="BW149" s="130">
        <v>418</v>
      </c>
      <c r="BX149" s="130">
        <v>435</v>
      </c>
      <c r="BY149" s="130">
        <v>461</v>
      </c>
      <c r="BZ149" s="130">
        <v>392</v>
      </c>
      <c r="CA149" s="130">
        <v>439</v>
      </c>
      <c r="CB149" s="130">
        <v>416</v>
      </c>
      <c r="CC149" s="130">
        <v>342</v>
      </c>
      <c r="CD149" s="130">
        <v>455</v>
      </c>
      <c r="CE149" s="130">
        <v>409</v>
      </c>
      <c r="CF149" s="130">
        <v>492</v>
      </c>
      <c r="CG149" s="130">
        <v>462</v>
      </c>
      <c r="CH149" s="130">
        <v>489</v>
      </c>
      <c r="CI149" s="130">
        <v>514</v>
      </c>
      <c r="CJ149" s="130">
        <v>259</v>
      </c>
      <c r="CK149" s="130">
        <v>193</v>
      </c>
      <c r="CL149" s="130">
        <v>267</v>
      </c>
      <c r="CM149" s="130">
        <v>458</v>
      </c>
      <c r="CN149" s="130"/>
      <c r="CO149" s="130"/>
      <c r="CP149" s="130"/>
      <c r="CQ149" s="130"/>
      <c r="CR149" s="130"/>
      <c r="CS149" s="130"/>
      <c r="CT149" s="130"/>
      <c r="CU149" s="130"/>
      <c r="CV149" s="130"/>
      <c r="CW149" s="130"/>
      <c r="CX149" s="130"/>
      <c r="CY149" s="130"/>
    </row>
    <row r="150" spans="1:103" s="20" customFormat="1" ht="15" customHeight="1" x14ac:dyDescent="0.25">
      <c r="A150" s="152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73"/>
      <c r="AK150" s="153"/>
      <c r="AL150" s="173"/>
      <c r="AM150" s="153"/>
      <c r="AN150" s="153"/>
      <c r="AO150" s="153"/>
      <c r="AP150" s="153"/>
      <c r="AQ150" s="153"/>
      <c r="AR150" s="153"/>
      <c r="AS150" s="174"/>
      <c r="AT150" s="130"/>
      <c r="AU150" s="130"/>
      <c r="AV150" s="130"/>
      <c r="AW150" s="130"/>
      <c r="AX150" s="130"/>
      <c r="AY150" s="130"/>
      <c r="AZ150" s="130"/>
      <c r="BA150" s="171"/>
      <c r="BB150" s="171"/>
      <c r="BC150" s="130"/>
      <c r="BD150" s="130"/>
      <c r="BE150" s="130"/>
      <c r="BF150" s="130"/>
      <c r="BG150" s="130"/>
      <c r="BH150" s="152" t="s">
        <v>133</v>
      </c>
      <c r="BI150" s="172"/>
      <c r="BJ150" s="172"/>
      <c r="BK150" s="130"/>
      <c r="BL150" s="172"/>
      <c r="BM150" s="130"/>
      <c r="BN150" s="130">
        <v>6</v>
      </c>
      <c r="BO150" s="130">
        <v>32</v>
      </c>
      <c r="BP150" s="130">
        <v>25</v>
      </c>
      <c r="BQ150" s="130">
        <v>35</v>
      </c>
      <c r="BR150" s="130">
        <v>34</v>
      </c>
      <c r="BS150" s="130">
        <v>50</v>
      </c>
      <c r="BT150" s="130">
        <v>32</v>
      </c>
      <c r="BU150" s="130">
        <v>43</v>
      </c>
      <c r="BV150" s="130">
        <v>37</v>
      </c>
      <c r="BW150" s="130">
        <v>54</v>
      </c>
      <c r="BX150" s="130">
        <v>71</v>
      </c>
      <c r="BY150" s="130">
        <v>50</v>
      </c>
      <c r="BZ150" s="130">
        <v>36</v>
      </c>
      <c r="CA150" s="130">
        <v>33</v>
      </c>
      <c r="CB150" s="130">
        <v>37</v>
      </c>
      <c r="CC150" s="130">
        <v>32</v>
      </c>
      <c r="CD150" s="130">
        <v>41</v>
      </c>
      <c r="CE150" s="130">
        <v>37</v>
      </c>
      <c r="CF150" s="130">
        <v>48</v>
      </c>
      <c r="CG150" s="130">
        <v>34</v>
      </c>
      <c r="CH150" s="130">
        <v>55</v>
      </c>
      <c r="CI150" s="130">
        <v>55</v>
      </c>
      <c r="CJ150" s="130">
        <v>27</v>
      </c>
      <c r="CK150" s="130">
        <v>19</v>
      </c>
      <c r="CL150" s="130">
        <v>27</v>
      </c>
      <c r="CM150" s="130">
        <v>25</v>
      </c>
      <c r="CN150" s="130"/>
      <c r="CO150" s="130"/>
      <c r="CP150" s="130"/>
      <c r="CQ150" s="130"/>
      <c r="CR150" s="130"/>
      <c r="CS150" s="130"/>
      <c r="CT150" s="130"/>
      <c r="CU150" s="130"/>
      <c r="CV150" s="130"/>
      <c r="CW150" s="130"/>
      <c r="CX150" s="130"/>
      <c r="CY150" s="130"/>
    </row>
    <row r="151" spans="1:103" s="128" customFormat="1" x14ac:dyDescent="0.25">
      <c r="A151" s="155" t="s">
        <v>33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v>0</v>
      </c>
      <c r="H151" s="157">
        <v>0</v>
      </c>
      <c r="I151" s="157">
        <v>0</v>
      </c>
      <c r="J151" s="157">
        <v>0</v>
      </c>
      <c r="K151" s="157">
        <v>0</v>
      </c>
      <c r="L151" s="157">
        <v>0</v>
      </c>
      <c r="M151" s="157">
        <v>0</v>
      </c>
      <c r="N151" s="157">
        <v>0</v>
      </c>
      <c r="O151" s="157">
        <v>0</v>
      </c>
      <c r="P151" s="157">
        <v>0</v>
      </c>
      <c r="Q151" s="157">
        <v>0</v>
      </c>
      <c r="R151" s="157">
        <v>0</v>
      </c>
      <c r="S151" s="157">
        <v>0</v>
      </c>
      <c r="T151" s="157">
        <v>0</v>
      </c>
      <c r="U151" s="157">
        <v>0</v>
      </c>
      <c r="V151" s="157">
        <v>0</v>
      </c>
      <c r="W151" s="157">
        <v>0</v>
      </c>
      <c r="X151" s="157">
        <v>0</v>
      </c>
      <c r="Y151" s="157">
        <v>0</v>
      </c>
      <c r="Z151" s="157">
        <v>0</v>
      </c>
      <c r="AA151" s="157">
        <v>0</v>
      </c>
      <c r="AB151" s="157">
        <v>0</v>
      </c>
      <c r="AC151" s="157">
        <v>0</v>
      </c>
      <c r="AD151" s="157">
        <v>0</v>
      </c>
      <c r="AE151" s="157">
        <v>0</v>
      </c>
      <c r="AF151" s="157">
        <v>0</v>
      </c>
      <c r="AG151" s="157">
        <v>0</v>
      </c>
      <c r="AH151" s="157">
        <v>0</v>
      </c>
      <c r="AI151" s="157">
        <v>1736</v>
      </c>
      <c r="AJ151" s="157">
        <v>0</v>
      </c>
      <c r="AK151" s="157">
        <v>3068</v>
      </c>
      <c r="AL151" s="157"/>
      <c r="AM151" s="157">
        <v>4804</v>
      </c>
      <c r="AN151" s="157">
        <v>5021</v>
      </c>
      <c r="AO151" s="157">
        <v>5191</v>
      </c>
      <c r="AP151" s="157">
        <v>5519</v>
      </c>
      <c r="AQ151" s="157">
        <v>5758</v>
      </c>
      <c r="AR151" s="157">
        <v>6182</v>
      </c>
      <c r="AS151" s="158"/>
      <c r="AT151" s="101">
        <f t="shared" ref="AT151:BD151" si="92">SUM(AT147:AT148)</f>
        <v>6399</v>
      </c>
      <c r="AU151" s="101">
        <f t="shared" si="92"/>
        <v>6719</v>
      </c>
      <c r="AV151" s="101">
        <f t="shared" si="92"/>
        <v>7854</v>
      </c>
      <c r="AW151" s="101">
        <f t="shared" si="92"/>
        <v>7477</v>
      </c>
      <c r="AX151" s="101">
        <f t="shared" si="92"/>
        <v>6427</v>
      </c>
      <c r="AY151" s="101">
        <f t="shared" si="92"/>
        <v>5340</v>
      </c>
      <c r="AZ151" s="101">
        <f t="shared" si="92"/>
        <v>5358</v>
      </c>
      <c r="BA151" s="101">
        <f t="shared" si="92"/>
        <v>3981</v>
      </c>
      <c r="BB151" s="101">
        <f t="shared" si="92"/>
        <v>1277</v>
      </c>
      <c r="BC151" s="101">
        <f t="shared" si="92"/>
        <v>5258</v>
      </c>
      <c r="BD151" s="101">
        <f t="shared" si="92"/>
        <v>5605</v>
      </c>
      <c r="BE151" s="101"/>
      <c r="BF151" s="101">
        <f>SUM(BF147:BF148)</f>
        <v>2819</v>
      </c>
      <c r="BG151" s="101">
        <f>SUM(BG147:BG148)</f>
        <v>6080</v>
      </c>
      <c r="BH151" s="159" t="s">
        <v>33</v>
      </c>
      <c r="BI151" s="160"/>
      <c r="BJ151" s="160"/>
      <c r="BK151" s="103">
        <f>SUM(BK147:BK150)</f>
        <v>3261</v>
      </c>
      <c r="BL151" s="160"/>
      <c r="BM151" s="103">
        <f t="shared" ref="BM151:BX151" si="93">SUM(BM147:BM150)</f>
        <v>6080</v>
      </c>
      <c r="BN151" s="103">
        <f t="shared" si="93"/>
        <v>5722</v>
      </c>
      <c r="BO151" s="103">
        <f t="shared" si="93"/>
        <v>5873</v>
      </c>
      <c r="BP151" s="103">
        <f t="shared" si="93"/>
        <v>6326</v>
      </c>
      <c r="BQ151" s="103">
        <f t="shared" si="93"/>
        <v>6401</v>
      </c>
      <c r="BR151" s="103">
        <f t="shared" si="93"/>
        <v>7287</v>
      </c>
      <c r="BS151" s="103">
        <f t="shared" si="93"/>
        <v>8052</v>
      </c>
      <c r="BT151" s="103">
        <f t="shared" si="93"/>
        <v>7177</v>
      </c>
      <c r="BU151" s="103">
        <f t="shared" si="93"/>
        <v>6227</v>
      </c>
      <c r="BV151" s="103">
        <f t="shared" si="93"/>
        <v>6142</v>
      </c>
      <c r="BW151" s="103">
        <f t="shared" si="93"/>
        <v>6198</v>
      </c>
      <c r="BX151" s="103">
        <f t="shared" si="93"/>
        <v>6999</v>
      </c>
      <c r="BY151" s="103">
        <v>6344</v>
      </c>
      <c r="BZ151" s="103">
        <f t="shared" ref="BZ151:CY151" si="94">SUM(BZ147:BZ150)</f>
        <v>6566</v>
      </c>
      <c r="CA151" s="103">
        <f t="shared" si="94"/>
        <v>6647</v>
      </c>
      <c r="CB151" s="103">
        <f t="shared" si="94"/>
        <v>6458</v>
      </c>
      <c r="CC151" s="103">
        <f t="shared" si="94"/>
        <v>6349</v>
      </c>
      <c r="CD151" s="103">
        <f t="shared" si="94"/>
        <v>6812</v>
      </c>
      <c r="CE151" s="103">
        <f t="shared" si="94"/>
        <v>6911</v>
      </c>
      <c r="CF151" s="103">
        <f t="shared" si="94"/>
        <v>7550</v>
      </c>
      <c r="CG151" s="103">
        <f t="shared" si="94"/>
        <v>6943</v>
      </c>
      <c r="CH151" s="103">
        <f t="shared" si="94"/>
        <v>6446</v>
      </c>
      <c r="CI151" s="103">
        <f t="shared" si="94"/>
        <v>6551</v>
      </c>
      <c r="CJ151" s="103">
        <f t="shared" si="94"/>
        <v>7470</v>
      </c>
      <c r="CK151" s="103">
        <f t="shared" si="94"/>
        <v>7293</v>
      </c>
      <c r="CL151" s="103">
        <f t="shared" si="94"/>
        <v>7097</v>
      </c>
      <c r="CM151" s="103">
        <f t="shared" si="94"/>
        <v>7349</v>
      </c>
      <c r="CN151" s="103">
        <f t="shared" si="94"/>
        <v>0</v>
      </c>
      <c r="CO151" s="103">
        <f t="shared" si="94"/>
        <v>0</v>
      </c>
      <c r="CP151" s="103">
        <f t="shared" si="94"/>
        <v>0</v>
      </c>
      <c r="CQ151" s="103">
        <f t="shared" si="94"/>
        <v>0</v>
      </c>
      <c r="CR151" s="103">
        <f t="shared" si="94"/>
        <v>0</v>
      </c>
      <c r="CS151" s="103">
        <f t="shared" si="94"/>
        <v>0</v>
      </c>
      <c r="CT151" s="103">
        <f t="shared" si="94"/>
        <v>0</v>
      </c>
      <c r="CU151" s="103">
        <f t="shared" si="94"/>
        <v>0</v>
      </c>
      <c r="CV151" s="103">
        <f t="shared" si="94"/>
        <v>0</v>
      </c>
      <c r="CW151" s="103">
        <f t="shared" si="94"/>
        <v>0</v>
      </c>
      <c r="CX151" s="103">
        <f t="shared" si="94"/>
        <v>0</v>
      </c>
      <c r="CY151" s="103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99"/>
      <c r="AK152" s="53"/>
      <c r="AL152" s="99"/>
      <c r="AM152" s="53"/>
      <c r="AN152" s="53"/>
      <c r="AO152" s="53"/>
      <c r="AP152" s="53"/>
      <c r="AQ152" s="53"/>
      <c r="AR152" s="53"/>
      <c r="AS152" s="99"/>
      <c r="AT152" s="53"/>
      <c r="AU152" s="53"/>
      <c r="AV152" s="53"/>
      <c r="AW152" s="53"/>
      <c r="AX152" s="53"/>
      <c r="AY152" s="53"/>
      <c r="AZ152" s="53"/>
      <c r="BA152" s="99"/>
      <c r="BB152" s="99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7" t="s">
        <v>134</v>
      </c>
      <c r="B153" s="148"/>
      <c r="C153" s="149">
        <v>43831</v>
      </c>
      <c r="D153" s="149">
        <v>43862</v>
      </c>
      <c r="E153" s="149">
        <v>43891</v>
      </c>
      <c r="F153" s="149">
        <v>43922</v>
      </c>
      <c r="G153" s="149">
        <v>43952</v>
      </c>
      <c r="H153" s="149">
        <v>43983</v>
      </c>
      <c r="I153" s="149">
        <v>44013</v>
      </c>
      <c r="J153" s="149">
        <v>44044</v>
      </c>
      <c r="K153" s="149">
        <v>44075</v>
      </c>
      <c r="L153" s="149">
        <v>44105</v>
      </c>
      <c r="M153" s="149">
        <v>44136</v>
      </c>
      <c r="N153" s="149">
        <v>44166</v>
      </c>
      <c r="O153" s="148"/>
      <c r="P153" s="149">
        <v>44197</v>
      </c>
      <c r="Q153" s="149">
        <v>44228</v>
      </c>
      <c r="R153" s="149">
        <v>44256</v>
      </c>
      <c r="S153" s="149">
        <v>44287</v>
      </c>
      <c r="T153" s="149">
        <v>44317</v>
      </c>
      <c r="U153" s="149">
        <v>44348</v>
      </c>
      <c r="V153" s="149">
        <v>44378</v>
      </c>
      <c r="W153" s="149">
        <v>44409</v>
      </c>
      <c r="X153" s="149">
        <v>44440</v>
      </c>
      <c r="Y153" s="149">
        <v>44470</v>
      </c>
      <c r="Z153" s="149">
        <v>44501</v>
      </c>
      <c r="AA153" s="149">
        <v>44531</v>
      </c>
      <c r="AB153" s="148"/>
      <c r="AC153" s="149">
        <v>44562</v>
      </c>
      <c r="AD153" s="149">
        <v>44593</v>
      </c>
      <c r="AE153" s="149">
        <v>44621</v>
      </c>
      <c r="AF153" s="149">
        <v>44652</v>
      </c>
      <c r="AG153" s="149">
        <v>44682</v>
      </c>
      <c r="AH153" s="149">
        <v>44713</v>
      </c>
      <c r="AI153" s="149" t="s">
        <v>8</v>
      </c>
      <c r="AJ153" s="150" t="s">
        <v>7</v>
      </c>
      <c r="AK153" s="149" t="s">
        <v>10</v>
      </c>
      <c r="AL153" s="150"/>
      <c r="AM153" s="149">
        <v>44743</v>
      </c>
      <c r="AN153" s="149">
        <v>44774</v>
      </c>
      <c r="AO153" s="149">
        <v>44805</v>
      </c>
      <c r="AP153" s="149">
        <v>44835</v>
      </c>
      <c r="AQ153" s="149">
        <v>44866</v>
      </c>
      <c r="AR153" s="149">
        <v>44896</v>
      </c>
      <c r="AS153" s="151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2" t="s">
        <v>135</v>
      </c>
      <c r="BI153" s="64"/>
      <c r="BJ153" s="64"/>
      <c r="BK153" s="9" t="str">
        <f>BK$5</f>
        <v>16 - 31-Out-2023</v>
      </c>
      <c r="BL153" s="64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2" t="s">
        <v>136</v>
      </c>
      <c r="B154" s="153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>
        <v>3</v>
      </c>
      <c r="AJ154" s="154"/>
      <c r="AK154" s="154">
        <v>10</v>
      </c>
      <c r="AL154" s="154"/>
      <c r="AM154" s="154">
        <v>13</v>
      </c>
      <c r="AN154" s="154">
        <v>19</v>
      </c>
      <c r="AO154" s="154">
        <v>12</v>
      </c>
      <c r="AP154" s="154">
        <v>13</v>
      </c>
      <c r="AQ154" s="154">
        <v>9</v>
      </c>
      <c r="AR154" s="154">
        <v>14</v>
      </c>
      <c r="AS154" s="119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6" t="s">
        <v>136</v>
      </c>
      <c r="BI154" s="119"/>
      <c r="BJ154" s="119"/>
      <c r="BK154" s="23">
        <v>11</v>
      </c>
      <c r="BL154" s="119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>
        <v>11</v>
      </c>
      <c r="CM154" s="23">
        <v>10</v>
      </c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2" t="s">
        <v>137</v>
      </c>
      <c r="B155" s="153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19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6" t="s">
        <v>137</v>
      </c>
      <c r="BI155" s="119"/>
      <c r="BJ155" s="119"/>
      <c r="BK155" s="23">
        <v>0</v>
      </c>
      <c r="BL155" s="119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>
        <v>0</v>
      </c>
      <c r="CM155" s="23">
        <v>1</v>
      </c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2" t="s">
        <v>138</v>
      </c>
      <c r="B156" s="153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>
        <v>0</v>
      </c>
      <c r="AJ156" s="154"/>
      <c r="AK156" s="154">
        <v>0</v>
      </c>
      <c r="AL156" s="154"/>
      <c r="AM156" s="154">
        <v>0</v>
      </c>
      <c r="AN156" s="154">
        <v>1</v>
      </c>
      <c r="AO156" s="154">
        <v>3</v>
      </c>
      <c r="AP156" s="154">
        <v>2</v>
      </c>
      <c r="AQ156" s="154">
        <v>2</v>
      </c>
      <c r="AR156" s="154">
        <v>3</v>
      </c>
      <c r="AS156" s="119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6" t="s">
        <v>138</v>
      </c>
      <c r="BI156" s="119"/>
      <c r="BJ156" s="119"/>
      <c r="BK156" s="23">
        <v>2</v>
      </c>
      <c r="BL156" s="119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176">
        <v>1</v>
      </c>
      <c r="CI156" s="23">
        <v>1</v>
      </c>
      <c r="CJ156" s="23">
        <v>0</v>
      </c>
      <c r="CK156" s="23">
        <v>2</v>
      </c>
      <c r="CL156" s="23">
        <v>4</v>
      </c>
      <c r="CM156" s="23">
        <v>2</v>
      </c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2" t="s">
        <v>139</v>
      </c>
      <c r="B157" s="153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>
        <v>4</v>
      </c>
      <c r="AJ157" s="154"/>
      <c r="AK157" s="154">
        <v>15</v>
      </c>
      <c r="AL157" s="154"/>
      <c r="AM157" s="154">
        <v>19</v>
      </c>
      <c r="AN157" s="154">
        <v>29</v>
      </c>
      <c r="AO157" s="154">
        <v>21</v>
      </c>
      <c r="AP157" s="154">
        <v>31</v>
      </c>
      <c r="AQ157" s="154">
        <v>31</v>
      </c>
      <c r="AR157" s="154">
        <v>22</v>
      </c>
      <c r="AS157" s="119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6" t="s">
        <v>139</v>
      </c>
      <c r="BI157" s="119"/>
      <c r="BJ157" s="119"/>
      <c r="BK157" s="23">
        <v>13</v>
      </c>
      <c r="BL157" s="119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5">
        <v>37</v>
      </c>
      <c r="CH157" s="177">
        <v>29</v>
      </c>
      <c r="CI157" s="119">
        <v>25</v>
      </c>
      <c r="CJ157" s="23">
        <v>19</v>
      </c>
      <c r="CK157" s="23">
        <v>18</v>
      </c>
      <c r="CL157" s="23">
        <v>24</v>
      </c>
      <c r="CM157" s="23">
        <v>19</v>
      </c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28" customFormat="1" x14ac:dyDescent="0.25">
      <c r="A158" s="155" t="s">
        <v>33</v>
      </c>
      <c r="B158" s="157">
        <v>0</v>
      </c>
      <c r="C158" s="157">
        <v>0</v>
      </c>
      <c r="D158" s="157">
        <v>0</v>
      </c>
      <c r="E158" s="157">
        <v>0</v>
      </c>
      <c r="F158" s="157">
        <v>0</v>
      </c>
      <c r="G158" s="157">
        <v>0</v>
      </c>
      <c r="H158" s="157">
        <v>0</v>
      </c>
      <c r="I158" s="157">
        <v>0</v>
      </c>
      <c r="J158" s="157">
        <v>0</v>
      </c>
      <c r="K158" s="157">
        <v>0</v>
      </c>
      <c r="L158" s="157">
        <v>0</v>
      </c>
      <c r="M158" s="157">
        <v>0</v>
      </c>
      <c r="N158" s="157">
        <v>0</v>
      </c>
      <c r="O158" s="157">
        <v>0</v>
      </c>
      <c r="P158" s="157">
        <v>0</v>
      </c>
      <c r="Q158" s="157">
        <v>0</v>
      </c>
      <c r="R158" s="157">
        <v>0</v>
      </c>
      <c r="S158" s="157">
        <v>0</v>
      </c>
      <c r="T158" s="157">
        <v>0</v>
      </c>
      <c r="U158" s="157">
        <v>0</v>
      </c>
      <c r="V158" s="157">
        <v>0</v>
      </c>
      <c r="W158" s="157">
        <v>0</v>
      </c>
      <c r="X158" s="157">
        <v>0</v>
      </c>
      <c r="Y158" s="157">
        <v>0</v>
      </c>
      <c r="Z158" s="157">
        <v>0</v>
      </c>
      <c r="AA158" s="157">
        <v>0</v>
      </c>
      <c r="AB158" s="157">
        <v>0</v>
      </c>
      <c r="AC158" s="157">
        <v>0</v>
      </c>
      <c r="AD158" s="157">
        <v>0</v>
      </c>
      <c r="AE158" s="157">
        <v>0</v>
      </c>
      <c r="AF158" s="157">
        <v>0</v>
      </c>
      <c r="AG158" s="157">
        <v>0</v>
      </c>
      <c r="AH158" s="157">
        <v>0</v>
      </c>
      <c r="AI158" s="157">
        <v>7</v>
      </c>
      <c r="AJ158" s="157">
        <v>0</v>
      </c>
      <c r="AK158" s="157">
        <v>25</v>
      </c>
      <c r="AL158" s="157"/>
      <c r="AM158" s="157">
        <v>32</v>
      </c>
      <c r="AN158" s="157">
        <v>49</v>
      </c>
      <c r="AO158" s="157">
        <v>36</v>
      </c>
      <c r="AP158" s="157">
        <v>46</v>
      </c>
      <c r="AQ158" s="157">
        <v>42</v>
      </c>
      <c r="AR158" s="157">
        <v>39</v>
      </c>
      <c r="AS158" s="158"/>
      <c r="AT158" s="101">
        <f t="shared" ref="AT158:BD158" si="97">SUM(AT154:AT157)</f>
        <v>55</v>
      </c>
      <c r="AU158" s="101">
        <f t="shared" si="97"/>
        <v>54</v>
      </c>
      <c r="AV158" s="101">
        <f t="shared" si="97"/>
        <v>56</v>
      </c>
      <c r="AW158" s="101">
        <f t="shared" si="97"/>
        <v>46</v>
      </c>
      <c r="AX158" s="101">
        <f t="shared" si="97"/>
        <v>43</v>
      </c>
      <c r="AY158" s="101">
        <f t="shared" si="97"/>
        <v>41</v>
      </c>
      <c r="AZ158" s="101">
        <f t="shared" si="97"/>
        <v>40</v>
      </c>
      <c r="BA158" s="101">
        <f t="shared" si="97"/>
        <v>27</v>
      </c>
      <c r="BB158" s="101">
        <f t="shared" si="97"/>
        <v>7</v>
      </c>
      <c r="BC158" s="101">
        <f t="shared" si="97"/>
        <v>34</v>
      </c>
      <c r="BD158" s="101">
        <f t="shared" si="97"/>
        <v>51</v>
      </c>
      <c r="BE158" s="101"/>
      <c r="BF158" s="101">
        <f>SUM(BF154:BF157)</f>
        <v>17</v>
      </c>
      <c r="BG158" s="101">
        <f>SUM(BG154:BG157)</f>
        <v>43</v>
      </c>
      <c r="BH158" s="159" t="s">
        <v>33</v>
      </c>
      <c r="BI158" s="160"/>
      <c r="BJ158" s="160"/>
      <c r="BK158" s="103">
        <f>SUM(BK154:BK157)</f>
        <v>26</v>
      </c>
      <c r="BL158" s="160"/>
      <c r="BM158" s="103">
        <f t="shared" ref="BM158:CY158" si="98">SUM(BM154:BM157)</f>
        <v>43</v>
      </c>
      <c r="BN158" s="103">
        <f t="shared" si="98"/>
        <v>50</v>
      </c>
      <c r="BO158" s="103">
        <f t="shared" si="98"/>
        <v>54</v>
      </c>
      <c r="BP158" s="103">
        <f t="shared" si="98"/>
        <v>53</v>
      </c>
      <c r="BQ158" s="103">
        <f t="shared" si="98"/>
        <v>48</v>
      </c>
      <c r="BR158" s="103">
        <f t="shared" si="98"/>
        <v>38</v>
      </c>
      <c r="BS158" s="103">
        <f t="shared" si="98"/>
        <v>26</v>
      </c>
      <c r="BT158" s="103">
        <f t="shared" si="98"/>
        <v>49</v>
      </c>
      <c r="BU158" s="103">
        <f t="shared" si="98"/>
        <v>48</v>
      </c>
      <c r="BV158" s="103">
        <f t="shared" si="98"/>
        <v>34</v>
      </c>
      <c r="BW158" s="103">
        <f t="shared" si="98"/>
        <v>43</v>
      </c>
      <c r="BX158" s="103">
        <f t="shared" si="98"/>
        <v>47</v>
      </c>
      <c r="BY158" s="103">
        <f t="shared" si="98"/>
        <v>51</v>
      </c>
      <c r="BZ158" s="103">
        <f t="shared" si="98"/>
        <v>32</v>
      </c>
      <c r="CA158" s="103">
        <f t="shared" si="98"/>
        <v>45</v>
      </c>
      <c r="CB158" s="103">
        <f t="shared" si="98"/>
        <v>34</v>
      </c>
      <c r="CC158" s="103">
        <f t="shared" si="98"/>
        <v>30</v>
      </c>
      <c r="CD158" s="103">
        <f t="shared" si="98"/>
        <v>50</v>
      </c>
      <c r="CE158" s="103">
        <f t="shared" si="98"/>
        <v>51</v>
      </c>
      <c r="CF158" s="103">
        <f t="shared" si="98"/>
        <v>43</v>
      </c>
      <c r="CG158" s="103">
        <f t="shared" si="98"/>
        <v>58</v>
      </c>
      <c r="CH158" s="178">
        <f t="shared" si="98"/>
        <v>42</v>
      </c>
      <c r="CI158" s="103">
        <f t="shared" si="98"/>
        <v>39</v>
      </c>
      <c r="CJ158" s="103">
        <f t="shared" si="98"/>
        <v>29</v>
      </c>
      <c r="CK158" s="103">
        <f t="shared" si="98"/>
        <v>37</v>
      </c>
      <c r="CL158" s="103">
        <f t="shared" si="98"/>
        <v>39</v>
      </c>
      <c r="CM158" s="103">
        <f t="shared" si="98"/>
        <v>32</v>
      </c>
      <c r="CN158" s="103">
        <f t="shared" si="98"/>
        <v>0</v>
      </c>
      <c r="CO158" s="103">
        <f t="shared" si="98"/>
        <v>0</v>
      </c>
      <c r="CP158" s="103">
        <f t="shared" si="98"/>
        <v>0</v>
      </c>
      <c r="CQ158" s="103">
        <f t="shared" si="98"/>
        <v>0</v>
      </c>
      <c r="CR158" s="103">
        <f t="shared" si="98"/>
        <v>0</v>
      </c>
      <c r="CS158" s="103">
        <f t="shared" si="98"/>
        <v>0</v>
      </c>
      <c r="CT158" s="103">
        <f t="shared" si="98"/>
        <v>0</v>
      </c>
      <c r="CU158" s="103">
        <f t="shared" si="98"/>
        <v>0</v>
      </c>
      <c r="CV158" s="103">
        <f t="shared" si="98"/>
        <v>0</v>
      </c>
      <c r="CW158" s="103">
        <f t="shared" si="98"/>
        <v>0</v>
      </c>
      <c r="CX158" s="103">
        <f t="shared" si="98"/>
        <v>0</v>
      </c>
      <c r="CY158" s="103">
        <f t="shared" si="98"/>
        <v>0</v>
      </c>
    </row>
  </sheetData>
  <mergeCells count="63"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AX83:AX85"/>
    <mergeCell ref="AY83:AY85"/>
    <mergeCell ref="BP83:BP85"/>
    <mergeCell ref="BQ83:BQ85"/>
    <mergeCell ref="BS83:BS85"/>
    <mergeCell ref="BT83:BT85"/>
    <mergeCell ref="AN83:AN85"/>
    <mergeCell ref="AO83:AO85"/>
    <mergeCell ref="AP83:AP85"/>
    <mergeCell ref="AQ83:AQ85"/>
    <mergeCell ref="AR83:AR85"/>
    <mergeCell ref="AS80:AS85"/>
    <mergeCell ref="BL80:BL85"/>
    <mergeCell ref="BE80:BE85"/>
    <mergeCell ref="BI80:BI85"/>
    <mergeCell ref="BJ80:BJ85"/>
    <mergeCell ref="AT83:AT85"/>
    <mergeCell ref="AU83:AU85"/>
    <mergeCell ref="AW83:AW85"/>
    <mergeCell ref="B80:B85"/>
    <mergeCell ref="O80:O85"/>
    <mergeCell ref="AB80:AB85"/>
    <mergeCell ref="AJ80:AJ85"/>
    <mergeCell ref="AL80:AL85"/>
    <mergeCell ref="AK83:AK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77" min="59" max="90" man="1"/>
    <brk id="130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76A2-E430-4B84-8C38-25546D60CB5F}">
  <sheetPr>
    <tabColor theme="9" tint="0.59999389629810485"/>
    <pageSetUpPr fitToPage="1"/>
  </sheetPr>
  <dimension ref="A1:IV84"/>
  <sheetViews>
    <sheetView showGridLines="0" tabSelected="1" view="pageBreakPreview" topLeftCell="BB37" zoomScaleNormal="100" zoomScaleSheetLayoutView="100" workbookViewId="0">
      <selection activeCell="A2" sqref="A2:CQ2"/>
    </sheetView>
  </sheetViews>
  <sheetFormatPr defaultRowHeight="12.75" x14ac:dyDescent="0.25"/>
  <cols>
    <col min="1" max="1" width="81.28515625" style="323" hidden="1" customWidth="1"/>
    <col min="2" max="28" width="12" style="324" hidden="1" customWidth="1"/>
    <col min="29" max="34" width="12" style="179" hidden="1" customWidth="1"/>
    <col min="35" max="35" width="15.7109375" style="324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20.7109375" style="183" customWidth="1"/>
    <col min="56" max="71" width="20.7109375" style="183" hidden="1" customWidth="1"/>
    <col min="72" max="83" width="20.7109375" style="183" customWidth="1"/>
    <col min="84" max="95" width="13.7109375" style="183" hidden="1" customWidth="1"/>
    <col min="96" max="99" width="9.140625" style="183" bestFit="1" customWidth="1"/>
    <col min="100" max="16384" width="9.140625" style="183"/>
  </cols>
  <sheetData>
    <row r="1" spans="1:256" s="182" customFormat="1" ht="65.25" customHeight="1" x14ac:dyDescent="0.8">
      <c r="A1" s="386" t="s">
        <v>140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6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387" t="s">
        <v>0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  <c r="AR2" s="387"/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F2" s="387"/>
      <c r="BG2" s="387"/>
      <c r="BH2" s="387"/>
      <c r="BI2" s="387"/>
      <c r="BJ2" s="387"/>
      <c r="BK2" s="387"/>
      <c r="BL2" s="387"/>
      <c r="BM2" s="387"/>
      <c r="BN2" s="387"/>
      <c r="BO2" s="387"/>
      <c r="BP2" s="387"/>
      <c r="BQ2" s="387"/>
      <c r="BR2" s="387"/>
      <c r="BS2" s="387"/>
      <c r="BT2" s="387"/>
      <c r="BU2" s="387"/>
      <c r="BV2" s="387"/>
      <c r="BW2" s="387"/>
      <c r="BX2" s="387"/>
      <c r="BY2" s="387"/>
      <c r="BZ2" s="387"/>
      <c r="CA2" s="387"/>
      <c r="CB2" s="387"/>
      <c r="CC2" s="387"/>
      <c r="CD2" s="387"/>
      <c r="CE2" s="387"/>
      <c r="CF2" s="387"/>
      <c r="CG2" s="387"/>
      <c r="CH2" s="387"/>
      <c r="CI2" s="387"/>
      <c r="CJ2" s="387"/>
      <c r="CK2" s="387"/>
      <c r="CL2" s="387"/>
      <c r="CM2" s="387"/>
      <c r="CN2" s="387"/>
      <c r="CO2" s="387"/>
      <c r="CP2" s="387"/>
      <c r="CQ2" s="387"/>
    </row>
    <row r="3" spans="1:256" s="188" customFormat="1" x14ac:dyDescent="0.2">
      <c r="A3" s="184" t="s">
        <v>141</v>
      </c>
      <c r="B3" s="185" t="s">
        <v>7</v>
      </c>
      <c r="C3" s="185">
        <v>43831</v>
      </c>
      <c r="D3" s="185">
        <v>43862</v>
      </c>
      <c r="E3" s="185">
        <v>43891</v>
      </c>
      <c r="F3" s="185">
        <v>43922</v>
      </c>
      <c r="G3" s="185">
        <v>43952</v>
      </c>
      <c r="H3" s="185">
        <v>43983</v>
      </c>
      <c r="I3" s="185">
        <v>44013</v>
      </c>
      <c r="J3" s="185">
        <v>44044</v>
      </c>
      <c r="K3" s="185">
        <v>44075</v>
      </c>
      <c r="L3" s="185">
        <v>44105</v>
      </c>
      <c r="M3" s="185">
        <v>44136</v>
      </c>
      <c r="N3" s="185">
        <v>44166</v>
      </c>
      <c r="O3" s="185" t="s">
        <v>7</v>
      </c>
      <c r="P3" s="185">
        <v>44197</v>
      </c>
      <c r="Q3" s="185">
        <v>44228</v>
      </c>
      <c r="R3" s="185">
        <v>44256</v>
      </c>
      <c r="S3" s="185">
        <v>44287</v>
      </c>
      <c r="T3" s="185">
        <v>44317</v>
      </c>
      <c r="U3" s="185">
        <v>44348</v>
      </c>
      <c r="V3" s="185">
        <v>44378</v>
      </c>
      <c r="W3" s="185">
        <v>44409</v>
      </c>
      <c r="X3" s="185">
        <v>44440</v>
      </c>
      <c r="Y3" s="185">
        <v>44470</v>
      </c>
      <c r="Z3" s="185">
        <v>44501</v>
      </c>
      <c r="AA3" s="185">
        <v>44531</v>
      </c>
      <c r="AB3" s="185" t="s">
        <v>7</v>
      </c>
      <c r="AC3" s="185">
        <v>44562</v>
      </c>
      <c r="AD3" s="185">
        <v>44593</v>
      </c>
      <c r="AE3" s="185">
        <v>44621</v>
      </c>
      <c r="AF3" s="185">
        <v>44652</v>
      </c>
      <c r="AG3" s="185">
        <v>44682</v>
      </c>
      <c r="AH3" s="185">
        <v>44713</v>
      </c>
      <c r="AI3" s="185" t="s">
        <v>7</v>
      </c>
      <c r="AJ3" s="185">
        <v>44743</v>
      </c>
      <c r="AK3" s="185">
        <v>44774</v>
      </c>
      <c r="AL3" s="185">
        <v>44805</v>
      </c>
      <c r="AM3" s="185">
        <v>44835</v>
      </c>
      <c r="AN3" s="185">
        <v>44866</v>
      </c>
      <c r="AO3" s="185">
        <v>44896</v>
      </c>
      <c r="AP3" s="185" t="s">
        <v>7</v>
      </c>
      <c r="AQ3" s="185">
        <v>44927</v>
      </c>
      <c r="AR3" s="185">
        <v>44958</v>
      </c>
      <c r="AS3" s="185">
        <v>44986</v>
      </c>
      <c r="AT3" s="185">
        <v>45017</v>
      </c>
      <c r="AU3" s="185">
        <v>45047</v>
      </c>
      <c r="AV3" s="185">
        <v>45078</v>
      </c>
      <c r="AW3" s="185">
        <v>45108</v>
      </c>
      <c r="AX3" s="185">
        <v>45139</v>
      </c>
      <c r="AY3" s="185">
        <v>45170</v>
      </c>
      <c r="AZ3" s="185" t="s">
        <v>142</v>
      </c>
      <c r="BA3" s="185">
        <v>45200</v>
      </c>
      <c r="BB3" s="186" t="s">
        <v>143</v>
      </c>
      <c r="BC3" s="388" t="s">
        <v>5</v>
      </c>
      <c r="BD3" s="388"/>
      <c r="BE3" s="388"/>
      <c r="BF3" s="388"/>
      <c r="BG3" s="388"/>
      <c r="BH3" s="388"/>
      <c r="BI3" s="388"/>
      <c r="BJ3" s="388"/>
      <c r="BK3" s="388"/>
      <c r="BL3" s="388"/>
      <c r="BM3" s="388"/>
      <c r="BN3" s="388"/>
      <c r="BO3" s="388"/>
      <c r="BP3" s="388"/>
      <c r="BQ3" s="388"/>
      <c r="BR3" s="388"/>
      <c r="BS3" s="388"/>
      <c r="BT3" s="388"/>
      <c r="BU3" s="388"/>
      <c r="BV3" s="388"/>
      <c r="BW3" s="388"/>
      <c r="BX3" s="388"/>
      <c r="BY3" s="388"/>
      <c r="BZ3" s="388"/>
      <c r="CA3" s="388"/>
      <c r="CB3" s="388"/>
      <c r="CC3" s="388"/>
      <c r="CD3" s="388"/>
      <c r="CE3" s="388"/>
      <c r="CF3" s="388"/>
      <c r="CG3" s="388"/>
      <c r="CH3" s="388"/>
      <c r="CI3" s="388"/>
      <c r="CJ3" s="388"/>
      <c r="CK3" s="388"/>
      <c r="CL3" s="388"/>
      <c r="CM3" s="388"/>
      <c r="CN3" s="388"/>
      <c r="CO3" s="388"/>
      <c r="CP3" s="388"/>
      <c r="CQ3" s="388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  <c r="IF3" s="187"/>
      <c r="IG3" s="187"/>
      <c r="IH3" s="187"/>
      <c r="II3" s="187"/>
      <c r="IJ3" s="187"/>
      <c r="IK3" s="187"/>
      <c r="IL3" s="187"/>
      <c r="IM3" s="187"/>
      <c r="IN3" s="187"/>
      <c r="IO3" s="187"/>
      <c r="IP3" s="187"/>
      <c r="IQ3" s="187"/>
      <c r="IR3" s="187"/>
      <c r="IS3" s="187"/>
      <c r="IT3" s="187"/>
      <c r="IU3" s="187"/>
      <c r="IV3" s="187"/>
    </row>
    <row r="4" spans="1:256" s="188" customFormat="1" x14ac:dyDescent="0.2">
      <c r="A4" s="184" t="s">
        <v>141</v>
      </c>
      <c r="B4" s="185" t="s">
        <v>7</v>
      </c>
      <c r="C4" s="185">
        <v>43831</v>
      </c>
      <c r="D4" s="185">
        <v>43862</v>
      </c>
      <c r="E4" s="185">
        <v>43891</v>
      </c>
      <c r="F4" s="185">
        <v>43922</v>
      </c>
      <c r="G4" s="185">
        <v>43952</v>
      </c>
      <c r="H4" s="185">
        <v>43983</v>
      </c>
      <c r="I4" s="185">
        <v>44013</v>
      </c>
      <c r="J4" s="185">
        <v>44044</v>
      </c>
      <c r="K4" s="185">
        <v>44075</v>
      </c>
      <c r="L4" s="185">
        <v>44105</v>
      </c>
      <c r="M4" s="185">
        <v>44136</v>
      </c>
      <c r="N4" s="185">
        <v>44166</v>
      </c>
      <c r="O4" s="185" t="s">
        <v>7</v>
      </c>
      <c r="P4" s="185">
        <v>44197</v>
      </c>
      <c r="Q4" s="185">
        <v>44228</v>
      </c>
      <c r="R4" s="185">
        <v>44256</v>
      </c>
      <c r="S4" s="185">
        <v>44287</v>
      </c>
      <c r="T4" s="185">
        <v>44317</v>
      </c>
      <c r="U4" s="185">
        <v>44348</v>
      </c>
      <c r="V4" s="185">
        <v>44378</v>
      </c>
      <c r="W4" s="185">
        <v>44409</v>
      </c>
      <c r="X4" s="185">
        <v>44440</v>
      </c>
      <c r="Y4" s="185">
        <v>44470</v>
      </c>
      <c r="Z4" s="185">
        <v>44501</v>
      </c>
      <c r="AA4" s="185">
        <v>44531</v>
      </c>
      <c r="AB4" s="185" t="s">
        <v>7</v>
      </c>
      <c r="AC4" s="185">
        <v>44562</v>
      </c>
      <c r="AD4" s="185">
        <v>44593</v>
      </c>
      <c r="AE4" s="185">
        <v>44621</v>
      </c>
      <c r="AF4" s="185">
        <v>44652</v>
      </c>
      <c r="AG4" s="185">
        <v>44682</v>
      </c>
      <c r="AH4" s="185">
        <v>44713</v>
      </c>
      <c r="AI4" s="185" t="s">
        <v>7</v>
      </c>
      <c r="AJ4" s="185">
        <v>44743</v>
      </c>
      <c r="AK4" s="185">
        <v>44774</v>
      </c>
      <c r="AL4" s="185">
        <v>44805</v>
      </c>
      <c r="AM4" s="185">
        <v>44835</v>
      </c>
      <c r="AN4" s="185">
        <v>44866</v>
      </c>
      <c r="AO4" s="185">
        <v>44896</v>
      </c>
      <c r="AP4" s="185" t="s">
        <v>7</v>
      </c>
      <c r="AQ4" s="185">
        <v>44927</v>
      </c>
      <c r="AR4" s="185">
        <v>44958</v>
      </c>
      <c r="AS4" s="185">
        <v>44986</v>
      </c>
      <c r="AT4" s="185">
        <v>45017</v>
      </c>
      <c r="AU4" s="185">
        <v>45047</v>
      </c>
      <c r="AV4" s="185">
        <v>45078</v>
      </c>
      <c r="AW4" s="185">
        <v>45108</v>
      </c>
      <c r="AX4" s="185">
        <v>45139</v>
      </c>
      <c r="AY4" s="185">
        <v>45170</v>
      </c>
      <c r="AZ4" s="185" t="s">
        <v>142</v>
      </c>
      <c r="BA4" s="185">
        <v>45200</v>
      </c>
      <c r="BB4" s="186" t="s">
        <v>141</v>
      </c>
      <c r="BC4" s="185" t="s">
        <v>7</v>
      </c>
      <c r="BD4" s="185" t="s">
        <v>144</v>
      </c>
      <c r="BE4" s="185">
        <v>45200</v>
      </c>
      <c r="BF4" s="185" t="e">
        <f t="shared" ref="BF4:CQ4" ca="1" si="0">_xll.FIMMÊS(BE4,0)+1</f>
        <v>#NAME?</v>
      </c>
      <c r="BG4" s="185" t="e">
        <f t="shared" ca="1" si="0"/>
        <v>#NAME?</v>
      </c>
      <c r="BH4" s="185" t="e">
        <f t="shared" ca="1" si="0"/>
        <v>#NAME?</v>
      </c>
      <c r="BI4" s="185" t="e">
        <f t="shared" ca="1" si="0"/>
        <v>#NAME?</v>
      </c>
      <c r="BJ4" s="185" t="e">
        <f t="shared" ca="1" si="0"/>
        <v>#NAME?</v>
      </c>
      <c r="BK4" s="185" t="e">
        <f t="shared" ca="1" si="0"/>
        <v>#NAME?</v>
      </c>
      <c r="BL4" s="185" t="e">
        <f t="shared" ca="1" si="0"/>
        <v>#NAME?</v>
      </c>
      <c r="BM4" s="185" t="e">
        <f t="shared" ca="1" si="0"/>
        <v>#NAME?</v>
      </c>
      <c r="BN4" s="185" t="e">
        <f t="shared" ca="1" si="0"/>
        <v>#NAME?</v>
      </c>
      <c r="BO4" s="185" t="e">
        <f t="shared" ca="1" si="0"/>
        <v>#NAME?</v>
      </c>
      <c r="BP4" s="185" t="e">
        <f t="shared" ca="1" si="0"/>
        <v>#NAME?</v>
      </c>
      <c r="BQ4" s="185" t="e">
        <f t="shared" ca="1" si="0"/>
        <v>#NAME?</v>
      </c>
      <c r="BR4" s="185" t="e">
        <f t="shared" ca="1" si="0"/>
        <v>#NAME?</v>
      </c>
      <c r="BS4" s="185" t="e">
        <f t="shared" ca="1" si="0"/>
        <v>#NAME?</v>
      </c>
      <c r="BT4" s="185" t="e">
        <f t="shared" ca="1" si="0"/>
        <v>#NAME?</v>
      </c>
      <c r="BU4" s="185" t="e">
        <f t="shared" ca="1" si="0"/>
        <v>#NAME?</v>
      </c>
      <c r="BV4" s="185" t="e">
        <f t="shared" ca="1" si="0"/>
        <v>#NAME?</v>
      </c>
      <c r="BW4" s="185" t="e">
        <f t="shared" ca="1" si="0"/>
        <v>#NAME?</v>
      </c>
      <c r="BX4" s="185" t="e">
        <f t="shared" ca="1" si="0"/>
        <v>#NAME?</v>
      </c>
      <c r="BY4" s="185" t="e">
        <f t="shared" ca="1" si="0"/>
        <v>#NAME?</v>
      </c>
      <c r="BZ4" s="185" t="e">
        <f t="shared" ca="1" si="0"/>
        <v>#NAME?</v>
      </c>
      <c r="CA4" s="185" t="e">
        <f t="shared" ca="1" si="0"/>
        <v>#NAME?</v>
      </c>
      <c r="CB4" s="185" t="e">
        <f t="shared" ca="1" si="0"/>
        <v>#NAME?</v>
      </c>
      <c r="CC4" s="185" t="e">
        <f t="shared" ca="1" si="0"/>
        <v>#NAME?</v>
      </c>
      <c r="CD4" s="185" t="e">
        <f t="shared" ca="1" si="0"/>
        <v>#NAME?</v>
      </c>
      <c r="CE4" s="185" t="e">
        <f t="shared" ca="1" si="0"/>
        <v>#NAME?</v>
      </c>
      <c r="CF4" s="185" t="e">
        <f t="shared" ca="1" si="0"/>
        <v>#NAME?</v>
      </c>
      <c r="CG4" s="185" t="e">
        <f t="shared" ca="1" si="0"/>
        <v>#NAME?</v>
      </c>
      <c r="CH4" s="185" t="e">
        <f t="shared" ca="1" si="0"/>
        <v>#NAME?</v>
      </c>
      <c r="CI4" s="185" t="e">
        <f t="shared" ca="1" si="0"/>
        <v>#NAME?</v>
      </c>
      <c r="CJ4" s="185" t="e">
        <f t="shared" ca="1" si="0"/>
        <v>#NAME?</v>
      </c>
      <c r="CK4" s="185" t="e">
        <f t="shared" ca="1" si="0"/>
        <v>#NAME?</v>
      </c>
      <c r="CL4" s="185" t="e">
        <f t="shared" ca="1" si="0"/>
        <v>#NAME?</v>
      </c>
      <c r="CM4" s="185" t="e">
        <f t="shared" ca="1" si="0"/>
        <v>#NAME?</v>
      </c>
      <c r="CN4" s="185" t="e">
        <f t="shared" ca="1" si="0"/>
        <v>#NAME?</v>
      </c>
      <c r="CO4" s="185" t="e">
        <f t="shared" ca="1" si="0"/>
        <v>#NAME?</v>
      </c>
      <c r="CP4" s="185" t="e">
        <f t="shared" ca="1" si="0"/>
        <v>#NAME?</v>
      </c>
      <c r="CQ4" s="185" t="e">
        <f t="shared" ca="1" si="0"/>
        <v>#NAME?</v>
      </c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</row>
    <row r="5" spans="1:256" s="193" customFormat="1" x14ac:dyDescent="0.25">
      <c r="A5" s="189" t="s">
        <v>145</v>
      </c>
      <c r="B5" s="190" t="s">
        <v>146</v>
      </c>
      <c r="C5" s="77">
        <v>0</v>
      </c>
      <c r="D5" s="77">
        <v>0</v>
      </c>
      <c r="E5" s="77">
        <v>0</v>
      </c>
      <c r="F5" s="77">
        <v>0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190" t="s">
        <v>146</v>
      </c>
      <c r="P5" s="77">
        <v>0.63029999999999997</v>
      </c>
      <c r="Q5" s="77">
        <v>0.67859999999999998</v>
      </c>
      <c r="R5" s="77">
        <v>0.74550000000000005</v>
      </c>
      <c r="S5" s="77">
        <v>0.69689999999999996</v>
      </c>
      <c r="T5" s="77">
        <v>0.66849999999999998</v>
      </c>
      <c r="U5" s="77">
        <v>0.6956</v>
      </c>
      <c r="V5" s="77">
        <v>0.62250000000000005</v>
      </c>
      <c r="W5" s="77">
        <v>0.6653</v>
      </c>
      <c r="X5" s="77">
        <v>0.56850000000000001</v>
      </c>
      <c r="Y5" s="77">
        <v>0.37269999999999998</v>
      </c>
      <c r="Z5" s="77">
        <v>0.49530000000000002</v>
      </c>
      <c r="AA5" s="77">
        <v>0.6139</v>
      </c>
      <c r="AB5" s="190" t="s">
        <v>146</v>
      </c>
      <c r="AC5" s="77">
        <v>0.69550000000000001</v>
      </c>
      <c r="AD5" s="77">
        <v>0.55530000000000002</v>
      </c>
      <c r="AE5" s="77">
        <v>0.73380000000000001</v>
      </c>
      <c r="AF5" s="77">
        <v>0.77849999999999997</v>
      </c>
      <c r="AG5" s="77">
        <v>0.80079999999999996</v>
      </c>
      <c r="AH5" s="77">
        <v>0.59119999999999995</v>
      </c>
      <c r="AI5" s="190" t="s">
        <v>146</v>
      </c>
      <c r="AJ5" s="77">
        <v>0.6603</v>
      </c>
      <c r="AK5" s="77">
        <v>0.8024</v>
      </c>
      <c r="AL5" s="77">
        <v>0.85370000000000001</v>
      </c>
      <c r="AM5" s="77">
        <v>0.88360000000000005</v>
      </c>
      <c r="AN5" s="77">
        <v>0.86960000000000004</v>
      </c>
      <c r="AO5" s="191">
        <v>0.84619999999999995</v>
      </c>
      <c r="AP5" s="190" t="s">
        <v>146</v>
      </c>
      <c r="AQ5" s="191">
        <f t="shared" ref="AQ5:BA5" si="1">IFERROR(ROUND((AQ6/AQ7),4),0)</f>
        <v>0.88370000000000004</v>
      </c>
      <c r="AR5" s="77">
        <f t="shared" si="1"/>
        <v>0.85519999999999996</v>
      </c>
      <c r="AS5" s="77">
        <f t="shared" si="1"/>
        <v>0.84189999999999998</v>
      </c>
      <c r="AT5" s="77">
        <f t="shared" si="1"/>
        <v>0.88959999999999995</v>
      </c>
      <c r="AU5" s="77">
        <f t="shared" si="1"/>
        <v>0.879</v>
      </c>
      <c r="AV5" s="192">
        <f t="shared" si="1"/>
        <v>0.83989999999999998</v>
      </c>
      <c r="AW5" s="77">
        <f t="shared" si="1"/>
        <v>0.89090000000000003</v>
      </c>
      <c r="AX5" s="77">
        <f t="shared" si="1"/>
        <v>0.92349999999999999</v>
      </c>
      <c r="AY5" s="77">
        <f t="shared" si="1"/>
        <v>0.8931</v>
      </c>
      <c r="AZ5" s="191">
        <f t="shared" si="1"/>
        <v>0.87060000000000004</v>
      </c>
      <c r="BA5" s="191">
        <f t="shared" si="1"/>
        <v>0.87009999999999998</v>
      </c>
      <c r="BB5" s="189" t="s">
        <v>147</v>
      </c>
      <c r="BC5" s="190" t="s">
        <v>146</v>
      </c>
      <c r="BD5" s="77">
        <f t="shared" ref="BD5:CQ5" si="2">IFERROR(ROUND((BD6/BD7),4),0)</f>
        <v>0.86960000000000004</v>
      </c>
      <c r="BE5" s="77">
        <f t="shared" si="2"/>
        <v>0.87009999999999998</v>
      </c>
      <c r="BF5" s="77">
        <f t="shared" si="2"/>
        <v>0.9486</v>
      </c>
      <c r="BG5" s="77">
        <f t="shared" si="2"/>
        <v>0.94840000000000002</v>
      </c>
      <c r="BH5" s="77">
        <f t="shared" si="2"/>
        <v>0.93220000000000003</v>
      </c>
      <c r="BI5" s="77">
        <f t="shared" si="2"/>
        <v>0.94489999999999996</v>
      </c>
      <c r="BJ5" s="77">
        <f t="shared" si="2"/>
        <v>0.96709999999999996</v>
      </c>
      <c r="BK5" s="77">
        <f t="shared" si="2"/>
        <v>0.97899999999999998</v>
      </c>
      <c r="BL5" s="77">
        <f t="shared" si="2"/>
        <v>0.97670000000000001</v>
      </c>
      <c r="BM5" s="77">
        <f t="shared" si="2"/>
        <v>0.98</v>
      </c>
      <c r="BN5" s="77">
        <f t="shared" si="2"/>
        <v>0.98599999999999999</v>
      </c>
      <c r="BO5" s="77">
        <f t="shared" si="2"/>
        <v>0.98509999999999998</v>
      </c>
      <c r="BP5" s="77">
        <f t="shared" si="2"/>
        <v>0.98080000000000001</v>
      </c>
      <c r="BQ5" s="77">
        <f t="shared" si="2"/>
        <v>0.99239999999999995</v>
      </c>
      <c r="BR5" s="77">
        <f t="shared" si="2"/>
        <v>0.99390000000000001</v>
      </c>
      <c r="BS5" s="77">
        <f t="shared" si="2"/>
        <v>0.98360000000000003</v>
      </c>
      <c r="BT5" s="77">
        <f t="shared" si="2"/>
        <v>0.9607</v>
      </c>
      <c r="BU5" s="77">
        <f t="shared" si="2"/>
        <v>0.96970000000000001</v>
      </c>
      <c r="BV5" s="77">
        <f t="shared" si="2"/>
        <v>0.97750000000000004</v>
      </c>
      <c r="BW5" s="77">
        <f t="shared" si="2"/>
        <v>0.96860000000000002</v>
      </c>
      <c r="BX5" s="77">
        <f t="shared" si="2"/>
        <v>0.97009999999999996</v>
      </c>
      <c r="BY5" s="77">
        <f t="shared" si="2"/>
        <v>0.97909999999999997</v>
      </c>
      <c r="BZ5" s="77">
        <f t="shared" si="2"/>
        <v>0.97740000000000005</v>
      </c>
      <c r="CA5" s="77">
        <f t="shared" si="2"/>
        <v>0.97189999999999999</v>
      </c>
      <c r="CB5" s="77">
        <f t="shared" si="2"/>
        <v>0.94040000000000001</v>
      </c>
      <c r="CC5" s="77">
        <f t="shared" si="2"/>
        <v>0.95179999999999998</v>
      </c>
      <c r="CD5" s="77">
        <f t="shared" si="2"/>
        <v>0.96850000000000003</v>
      </c>
      <c r="CE5" s="77">
        <f t="shared" si="2"/>
        <v>0.94740000000000002</v>
      </c>
      <c r="CF5" s="77">
        <f t="shared" si="2"/>
        <v>0</v>
      </c>
      <c r="CG5" s="77">
        <f t="shared" si="2"/>
        <v>0</v>
      </c>
      <c r="CH5" s="77">
        <f t="shared" si="2"/>
        <v>0</v>
      </c>
      <c r="CI5" s="77">
        <f t="shared" si="2"/>
        <v>0</v>
      </c>
      <c r="CJ5" s="77">
        <f t="shared" si="2"/>
        <v>0</v>
      </c>
      <c r="CK5" s="77">
        <f t="shared" si="2"/>
        <v>0</v>
      </c>
      <c r="CL5" s="77">
        <f t="shared" si="2"/>
        <v>0</v>
      </c>
      <c r="CM5" s="77">
        <f t="shared" si="2"/>
        <v>0</v>
      </c>
      <c r="CN5" s="77">
        <f t="shared" si="2"/>
        <v>0</v>
      </c>
      <c r="CO5" s="77">
        <f t="shared" si="2"/>
        <v>0</v>
      </c>
      <c r="CP5" s="77">
        <f t="shared" si="2"/>
        <v>0</v>
      </c>
      <c r="CQ5" s="77">
        <f t="shared" si="2"/>
        <v>0</v>
      </c>
    </row>
    <row r="6" spans="1:256" s="196" customFormat="1" x14ac:dyDescent="0.2">
      <c r="A6" s="194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4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1579</v>
      </c>
      <c r="CD6" s="25">
        <v>1568</v>
      </c>
      <c r="CE6" s="25">
        <v>1585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s="196" customFormat="1" x14ac:dyDescent="0.2">
      <c r="A7" s="194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4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1659</v>
      </c>
      <c r="CD7" s="25">
        <v>1619</v>
      </c>
      <c r="CE7" s="25">
        <v>1673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pans="1:256" s="204" customFormat="1" x14ac:dyDescent="0.25">
      <c r="A8" s="197" t="s">
        <v>150</v>
      </c>
      <c r="B8" s="198" t="s">
        <v>151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1</v>
      </c>
      <c r="K8" s="199">
        <v>0.95</v>
      </c>
      <c r="L8" s="199">
        <v>3.17</v>
      </c>
      <c r="M8" s="199">
        <v>2.95</v>
      </c>
      <c r="N8" s="199">
        <v>3.22</v>
      </c>
      <c r="O8" s="198" t="s">
        <v>151</v>
      </c>
      <c r="P8" s="199">
        <v>2.37</v>
      </c>
      <c r="Q8" s="199">
        <v>2.91</v>
      </c>
      <c r="R8" s="199">
        <v>6.06</v>
      </c>
      <c r="S8" s="199">
        <v>6.27</v>
      </c>
      <c r="T8" s="199">
        <v>5.89</v>
      </c>
      <c r="U8" s="199">
        <v>6.25</v>
      </c>
      <c r="V8" s="199">
        <v>5.51</v>
      </c>
      <c r="W8" s="199">
        <v>4.29</v>
      </c>
      <c r="X8" s="199">
        <v>3.63</v>
      </c>
      <c r="Y8" s="199">
        <v>2.83</v>
      </c>
      <c r="Z8" s="199">
        <v>3.91</v>
      </c>
      <c r="AA8" s="199">
        <v>4</v>
      </c>
      <c r="AB8" s="198" t="s">
        <v>151</v>
      </c>
      <c r="AC8" s="199">
        <v>3.46</v>
      </c>
      <c r="AD8" s="199">
        <v>5.15</v>
      </c>
      <c r="AE8" s="199">
        <v>3.49</v>
      </c>
      <c r="AF8" s="199">
        <v>3.72</v>
      </c>
      <c r="AG8" s="199">
        <v>3.8</v>
      </c>
      <c r="AH8" s="199">
        <v>4.46</v>
      </c>
      <c r="AI8" s="198" t="s">
        <v>151</v>
      </c>
      <c r="AJ8" s="199">
        <v>4.1100000000000003</v>
      </c>
      <c r="AK8" s="199">
        <v>3.74</v>
      </c>
      <c r="AL8" s="199">
        <v>4.0599999999999996</v>
      </c>
      <c r="AM8" s="199">
        <v>3.91</v>
      </c>
      <c r="AN8" s="199">
        <v>4.16</v>
      </c>
      <c r="AO8" s="199">
        <v>4.42</v>
      </c>
      <c r="AP8" s="198" t="s">
        <v>151</v>
      </c>
      <c r="AQ8" s="199">
        <f t="shared" ref="AQ8:BA8" si="3">IFERROR(ROUND((AQ9/AQ10),2),0)</f>
        <v>4.2699999999999996</v>
      </c>
      <c r="AR8" s="199">
        <f t="shared" si="3"/>
        <v>4.22</v>
      </c>
      <c r="AS8" s="199">
        <f t="shared" si="3"/>
        <v>3.93</v>
      </c>
      <c r="AT8" s="199">
        <f t="shared" si="3"/>
        <v>4.76</v>
      </c>
      <c r="AU8" s="199">
        <f t="shared" si="3"/>
        <v>4.6399999999999997</v>
      </c>
      <c r="AV8" s="199">
        <f t="shared" si="3"/>
        <v>4.6500000000000004</v>
      </c>
      <c r="AW8" s="199">
        <f t="shared" si="3"/>
        <v>4.7</v>
      </c>
      <c r="AX8" s="199">
        <f t="shared" si="3"/>
        <v>4.1900000000000004</v>
      </c>
      <c r="AY8" s="199">
        <f t="shared" si="3"/>
        <v>4.16</v>
      </c>
      <c r="AZ8" s="200">
        <f t="shared" si="3"/>
        <v>5.0199999999999996</v>
      </c>
      <c r="BA8" s="199">
        <f t="shared" si="3"/>
        <v>4.59</v>
      </c>
      <c r="BB8" s="201" t="s">
        <v>152</v>
      </c>
      <c r="BC8" s="202" t="s">
        <v>151</v>
      </c>
      <c r="BD8" s="203">
        <f t="shared" ref="BD8:CQ8" si="4">IFERROR(ROUND((BD9/BD10),2),0)</f>
        <v>4.24</v>
      </c>
      <c r="BE8" s="203">
        <f t="shared" si="4"/>
        <v>4.59</v>
      </c>
      <c r="BF8" s="203">
        <f t="shared" si="4"/>
        <v>4.7</v>
      </c>
      <c r="BG8" s="203">
        <f t="shared" si="4"/>
        <v>3.93</v>
      </c>
      <c r="BH8" s="203">
        <f t="shared" si="4"/>
        <v>4.1399999999999997</v>
      </c>
      <c r="BI8" s="203">
        <f t="shared" si="4"/>
        <v>3.84</v>
      </c>
      <c r="BJ8" s="203">
        <f t="shared" si="4"/>
        <v>4.3899999999999997</v>
      </c>
      <c r="BK8" s="203">
        <f t="shared" si="4"/>
        <v>4.59</v>
      </c>
      <c r="BL8" s="203">
        <f t="shared" si="4"/>
        <v>4.22</v>
      </c>
      <c r="BM8" s="203">
        <f t="shared" si="4"/>
        <v>4.1100000000000003</v>
      </c>
      <c r="BN8" s="203">
        <f t="shared" si="4"/>
        <v>3.84</v>
      </c>
      <c r="BO8" s="203">
        <f t="shared" si="4"/>
        <v>3.53</v>
      </c>
      <c r="BP8" s="203">
        <f t="shared" si="4"/>
        <v>3.72</v>
      </c>
      <c r="BQ8" s="203">
        <f t="shared" si="4"/>
        <v>4.38</v>
      </c>
      <c r="BR8" s="203">
        <f t="shared" si="4"/>
        <v>4.43</v>
      </c>
      <c r="BS8" s="203">
        <f t="shared" si="4"/>
        <v>4.33</v>
      </c>
      <c r="BT8" s="203">
        <f t="shared" si="4"/>
        <v>4.04</v>
      </c>
      <c r="BU8" s="203">
        <f t="shared" si="4"/>
        <v>3.87</v>
      </c>
      <c r="BV8" s="203">
        <f t="shared" si="4"/>
        <v>4.1399999999999997</v>
      </c>
      <c r="BW8" s="203">
        <f t="shared" si="4"/>
        <v>4.1399999999999997</v>
      </c>
      <c r="BX8" s="203">
        <f t="shared" si="4"/>
        <v>4.32</v>
      </c>
      <c r="BY8" s="203">
        <f t="shared" si="4"/>
        <v>4.21</v>
      </c>
      <c r="BZ8" s="203">
        <f t="shared" si="4"/>
        <v>4.03</v>
      </c>
      <c r="CA8" s="203">
        <f t="shared" si="4"/>
        <v>3.99</v>
      </c>
      <c r="CB8" s="203">
        <f t="shared" si="4"/>
        <v>3.9</v>
      </c>
      <c r="CC8" s="203">
        <f t="shared" si="4"/>
        <v>3.81</v>
      </c>
      <c r="CD8" s="203">
        <f t="shared" si="4"/>
        <v>3.93</v>
      </c>
      <c r="CE8" s="203">
        <f t="shared" si="4"/>
        <v>3.94</v>
      </c>
      <c r="CF8" s="203">
        <f t="shared" si="4"/>
        <v>0</v>
      </c>
      <c r="CG8" s="203">
        <f t="shared" si="4"/>
        <v>0</v>
      </c>
      <c r="CH8" s="203">
        <f t="shared" si="4"/>
        <v>0</v>
      </c>
      <c r="CI8" s="203">
        <f t="shared" si="4"/>
        <v>0</v>
      </c>
      <c r="CJ8" s="203">
        <f t="shared" si="4"/>
        <v>0</v>
      </c>
      <c r="CK8" s="203">
        <f t="shared" si="4"/>
        <v>0</v>
      </c>
      <c r="CL8" s="203">
        <f t="shared" si="4"/>
        <v>0</v>
      </c>
      <c r="CM8" s="203">
        <f t="shared" si="4"/>
        <v>0</v>
      </c>
      <c r="CN8" s="203">
        <f t="shared" si="4"/>
        <v>0</v>
      </c>
      <c r="CO8" s="203">
        <f t="shared" si="4"/>
        <v>0</v>
      </c>
      <c r="CP8" s="203">
        <f t="shared" si="4"/>
        <v>0</v>
      </c>
      <c r="CQ8" s="203">
        <f t="shared" si="4"/>
        <v>0</v>
      </c>
    </row>
    <row r="9" spans="1:256" s="196" customFormat="1" x14ac:dyDescent="0.2">
      <c r="A9" s="194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4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1568</v>
      </c>
      <c r="CE9" s="25">
        <f t="shared" si="6"/>
        <v>1585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pans="1:256" s="196" customFormat="1" x14ac:dyDescent="0.2">
      <c r="A10" s="194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4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414</v>
      </c>
      <c r="CD10" s="25">
        <v>399</v>
      </c>
      <c r="CE10" s="25">
        <v>402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pans="1:256" s="204" customFormat="1" hidden="1" x14ac:dyDescent="0.25">
      <c r="A11" s="197" t="s">
        <v>154</v>
      </c>
      <c r="B11" s="198" t="s">
        <v>155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 t="s">
        <v>155</v>
      </c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 t="s">
        <v>155</v>
      </c>
      <c r="AC11" s="198"/>
      <c r="AD11" s="198"/>
      <c r="AE11" s="198"/>
      <c r="AF11" s="198"/>
      <c r="AG11" s="198"/>
      <c r="AH11" s="198" t="s">
        <v>156</v>
      </c>
      <c r="AI11" s="198" t="s">
        <v>157</v>
      </c>
      <c r="AJ11" s="198" t="s">
        <v>158</v>
      </c>
      <c r="AK11" s="198" t="s">
        <v>159</v>
      </c>
      <c r="AL11" s="205" t="s">
        <v>160</v>
      </c>
      <c r="AM11" s="198" t="s">
        <v>160</v>
      </c>
      <c r="AN11" s="205" t="s">
        <v>161</v>
      </c>
      <c r="AO11" s="205">
        <v>4.7222222222222221E-2</v>
      </c>
      <c r="AP11" s="198" t="s">
        <v>157</v>
      </c>
      <c r="AQ11" s="206">
        <v>4.5138888888888888E-2</v>
      </c>
      <c r="AR11" s="205">
        <v>3.2986111111111112E-2</v>
      </c>
      <c r="AS11" s="205">
        <v>4.5138888888888888E-2</v>
      </c>
      <c r="AT11" s="205">
        <v>4.7222222222222221E-2</v>
      </c>
      <c r="AU11" s="205">
        <v>4.5138888888888888E-2</v>
      </c>
      <c r="AV11" s="205">
        <v>5.1388888888888894E-2</v>
      </c>
      <c r="AW11" s="205">
        <v>4.027777777777778E-2</v>
      </c>
      <c r="AX11" s="205">
        <v>4.1666666666666664E-2</v>
      </c>
      <c r="AY11" s="205">
        <v>5.6944444444444443E-2</v>
      </c>
      <c r="AZ11" s="205">
        <v>5.9722222222222225E-2</v>
      </c>
      <c r="BA11" s="205">
        <v>5.7638888888888885E-2</v>
      </c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</row>
    <row r="12" spans="1:256" s="204" customFormat="1" x14ac:dyDescent="0.25">
      <c r="A12" s="207" t="s">
        <v>162</v>
      </c>
      <c r="B12" s="208" t="s">
        <v>155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8" t="s">
        <v>155</v>
      </c>
      <c r="P12" s="209">
        <v>33.362741551642081</v>
      </c>
      <c r="Q12" s="209">
        <v>33.077771883289131</v>
      </c>
      <c r="R12" s="209">
        <v>49.650543259557331</v>
      </c>
      <c r="S12" s="209">
        <v>65.447679724494208</v>
      </c>
      <c r="T12" s="209">
        <v>70.098489154824222</v>
      </c>
      <c r="U12" s="209">
        <v>65.641173087981599</v>
      </c>
      <c r="V12" s="209">
        <v>80.193734939759011</v>
      </c>
      <c r="W12" s="209">
        <v>51.797252367353082</v>
      </c>
      <c r="X12" s="209">
        <v>66.125382585751964</v>
      </c>
      <c r="Y12" s="209">
        <v>114.31772471156427</v>
      </c>
      <c r="Z12" s="209">
        <v>95.620932768019358</v>
      </c>
      <c r="AA12" s="209">
        <v>60.377260140087955</v>
      </c>
      <c r="AB12" s="208" t="s">
        <v>155</v>
      </c>
      <c r="AC12" s="209">
        <v>36.356117900790792</v>
      </c>
      <c r="AD12" s="209">
        <v>98.982387898433288</v>
      </c>
      <c r="AE12" s="209">
        <v>30.385543744889617</v>
      </c>
      <c r="AF12" s="209">
        <v>25.402080924855497</v>
      </c>
      <c r="AG12" s="209">
        <v>22.68611388611389</v>
      </c>
      <c r="AH12" s="209">
        <v>74.015480378890402</v>
      </c>
      <c r="AI12" s="208" t="s">
        <v>155</v>
      </c>
      <c r="AJ12" s="209">
        <v>50.746642435256703</v>
      </c>
      <c r="AK12" s="209">
        <v>22.104406779661019</v>
      </c>
      <c r="AL12" s="209">
        <v>16.698456132130723</v>
      </c>
      <c r="AM12" s="209">
        <v>12.361901312811222</v>
      </c>
      <c r="AN12" s="209">
        <v>14.971407543698247</v>
      </c>
      <c r="AO12" s="209">
        <v>19.280434885369893</v>
      </c>
      <c r="AP12" s="208" t="s">
        <v>155</v>
      </c>
      <c r="AQ12" s="209">
        <f t="shared" ref="AQ12:BA12" si="7">IFERROR(((((1-AQ13)*AQ14)/(AQ13))*24),0)</f>
        <v>13.486957112142125</v>
      </c>
      <c r="AR12" s="209">
        <f t="shared" si="7"/>
        <v>17.148437792329286</v>
      </c>
      <c r="AS12" s="209">
        <f t="shared" si="7"/>
        <v>17.712307875044544</v>
      </c>
      <c r="AT12" s="209">
        <f t="shared" si="7"/>
        <v>14.177266187050366</v>
      </c>
      <c r="AU12" s="209">
        <f t="shared" si="7"/>
        <v>15.32941979522184</v>
      </c>
      <c r="AV12" s="209">
        <f t="shared" si="7"/>
        <v>21.27296106679367</v>
      </c>
      <c r="AW12" s="209">
        <f t="shared" si="7"/>
        <v>13.81353687282523</v>
      </c>
      <c r="AX12" s="209">
        <f t="shared" si="7"/>
        <v>8.3300920411478092</v>
      </c>
      <c r="AY12" s="209">
        <f t="shared" si="7"/>
        <v>11.950393013100436</v>
      </c>
      <c r="AZ12" s="209">
        <f t="shared" si="7"/>
        <v>17.907319090282556</v>
      </c>
      <c r="BA12" s="209">
        <f t="shared" si="7"/>
        <v>16.44613722560625</v>
      </c>
      <c r="BB12" s="201" t="s">
        <v>163</v>
      </c>
      <c r="BC12" s="210" t="s">
        <v>155</v>
      </c>
      <c r="BD12" s="203">
        <f t="shared" ref="BD12:CQ12" si="8">IFERROR(((((1-BD13)*BD14)/(BD13))*24),0)</f>
        <v>15.259319227230904</v>
      </c>
      <c r="BE12" s="203">
        <f t="shared" si="8"/>
        <v>16.44613722560625</v>
      </c>
      <c r="BF12" s="203">
        <f t="shared" si="8"/>
        <v>6.112080961416825</v>
      </c>
      <c r="BG12" s="203">
        <f t="shared" si="8"/>
        <v>5.1317081400253031</v>
      </c>
      <c r="BH12" s="203">
        <f t="shared" si="8"/>
        <v>7.2265694057069272</v>
      </c>
      <c r="BI12" s="203">
        <f t="shared" si="8"/>
        <v>5.3741305958302501</v>
      </c>
      <c r="BJ12" s="203">
        <f t="shared" si="8"/>
        <v>3.584266363354363</v>
      </c>
      <c r="BK12" s="203">
        <f t="shared" si="8"/>
        <v>2.3629826353421883</v>
      </c>
      <c r="BL12" s="203">
        <f t="shared" si="8"/>
        <v>2.4161195863622389</v>
      </c>
      <c r="BM12" s="203">
        <f t="shared" si="8"/>
        <v>2.0130612244897979</v>
      </c>
      <c r="BN12" s="203">
        <f t="shared" si="8"/>
        <v>1.308559837728196</v>
      </c>
      <c r="BO12" s="203">
        <f t="shared" si="8"/>
        <v>1.2814211755151781</v>
      </c>
      <c r="BP12" s="203">
        <f t="shared" si="8"/>
        <v>1.7477324632952689</v>
      </c>
      <c r="BQ12" s="203">
        <f t="shared" si="8"/>
        <v>0.80503022974607541</v>
      </c>
      <c r="BR12" s="203">
        <f t="shared" si="8"/>
        <v>0.65253244793238685</v>
      </c>
      <c r="BS12" s="203">
        <f t="shared" si="8"/>
        <v>1.7327043513623392</v>
      </c>
      <c r="BT12" s="203">
        <f t="shared" si="8"/>
        <v>3.96640782762569</v>
      </c>
      <c r="BU12" s="203">
        <f t="shared" si="8"/>
        <v>2.9022006806228724</v>
      </c>
      <c r="BV12" s="203">
        <f t="shared" si="8"/>
        <v>2.2870588235294078</v>
      </c>
      <c r="BW12" s="203">
        <f t="shared" si="8"/>
        <v>3.2210448069378463</v>
      </c>
      <c r="BX12" s="203">
        <f t="shared" si="8"/>
        <v>3.1955798371301976</v>
      </c>
      <c r="BY12" s="203">
        <f t="shared" si="8"/>
        <v>2.1568134000612837</v>
      </c>
      <c r="BZ12" s="203">
        <f t="shared" si="8"/>
        <v>2.2364149785144214</v>
      </c>
      <c r="CA12" s="203">
        <f t="shared" si="8"/>
        <v>2.7686552114415077</v>
      </c>
      <c r="CB12" s="203">
        <f t="shared" si="8"/>
        <v>5.9321139940450864</v>
      </c>
      <c r="CC12" s="203">
        <f t="shared" si="8"/>
        <v>4.6306030678714034</v>
      </c>
      <c r="CD12" s="203">
        <f t="shared" si="8"/>
        <v>3.0677129581827538</v>
      </c>
      <c r="CE12" s="203">
        <f t="shared" si="8"/>
        <v>5.2500063331222275</v>
      </c>
      <c r="CF12" s="203">
        <f t="shared" si="8"/>
        <v>0</v>
      </c>
      <c r="CG12" s="203">
        <f t="shared" si="8"/>
        <v>0</v>
      </c>
      <c r="CH12" s="203">
        <f t="shared" si="8"/>
        <v>0</v>
      </c>
      <c r="CI12" s="203">
        <f t="shared" si="8"/>
        <v>0</v>
      </c>
      <c r="CJ12" s="203">
        <f t="shared" si="8"/>
        <v>0</v>
      </c>
      <c r="CK12" s="203">
        <f t="shared" si="8"/>
        <v>0</v>
      </c>
      <c r="CL12" s="203">
        <f t="shared" si="8"/>
        <v>0</v>
      </c>
      <c r="CM12" s="203">
        <f t="shared" si="8"/>
        <v>0</v>
      </c>
      <c r="CN12" s="203">
        <f t="shared" si="8"/>
        <v>0</v>
      </c>
      <c r="CO12" s="203">
        <f t="shared" si="8"/>
        <v>0</v>
      </c>
      <c r="CP12" s="203">
        <f t="shared" si="8"/>
        <v>0</v>
      </c>
      <c r="CQ12" s="203">
        <f t="shared" si="8"/>
        <v>0</v>
      </c>
    </row>
    <row r="13" spans="1:256" s="217" customFormat="1" x14ac:dyDescent="0.2">
      <c r="A13" s="211" t="s">
        <v>164</v>
      </c>
      <c r="B13" s="212"/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2"/>
      <c r="P13" s="213">
        <v>0.63029999999999997</v>
      </c>
      <c r="Q13" s="213">
        <v>0.67859999999999998</v>
      </c>
      <c r="R13" s="213">
        <v>0.74550000000000005</v>
      </c>
      <c r="S13" s="213">
        <v>0.69689999999999996</v>
      </c>
      <c r="T13" s="213">
        <v>0.66849999999999998</v>
      </c>
      <c r="U13" s="213">
        <v>0.6956</v>
      </c>
      <c r="V13" s="213">
        <v>0.62250000000000005</v>
      </c>
      <c r="W13" s="213">
        <v>0.6653</v>
      </c>
      <c r="X13" s="213">
        <v>0.56850000000000001</v>
      </c>
      <c r="Y13" s="213">
        <v>0.37269999999999998</v>
      </c>
      <c r="Z13" s="213">
        <v>0.49530000000000002</v>
      </c>
      <c r="AA13" s="213">
        <v>0.6139</v>
      </c>
      <c r="AB13" s="212"/>
      <c r="AC13" s="213">
        <v>0.69550000000000001</v>
      </c>
      <c r="AD13" s="213">
        <v>0.55530000000000002</v>
      </c>
      <c r="AE13" s="213">
        <v>0.73380000000000001</v>
      </c>
      <c r="AF13" s="213">
        <v>0.77849999999999997</v>
      </c>
      <c r="AG13" s="213">
        <v>0.80079999999999996</v>
      </c>
      <c r="AH13" s="213">
        <v>0.59119999999999995</v>
      </c>
      <c r="AI13" s="212"/>
      <c r="AJ13" s="213">
        <v>0.6603</v>
      </c>
      <c r="AK13" s="213">
        <v>0.8024</v>
      </c>
      <c r="AL13" s="213">
        <v>0.85370000000000001</v>
      </c>
      <c r="AM13" s="213">
        <v>0.88360000000000005</v>
      </c>
      <c r="AN13" s="213">
        <v>0.86960000000000004</v>
      </c>
      <c r="AO13" s="213">
        <v>0.84619999999999995</v>
      </c>
      <c r="AP13" s="212"/>
      <c r="AQ13" s="213">
        <f t="shared" ref="AQ13:BA13" si="9">AQ5</f>
        <v>0.88370000000000004</v>
      </c>
      <c r="AR13" s="213">
        <f t="shared" si="9"/>
        <v>0.85519999999999996</v>
      </c>
      <c r="AS13" s="213">
        <f t="shared" si="9"/>
        <v>0.84189999999999998</v>
      </c>
      <c r="AT13" s="213">
        <f t="shared" si="9"/>
        <v>0.88959999999999995</v>
      </c>
      <c r="AU13" s="213">
        <f t="shared" si="9"/>
        <v>0.879</v>
      </c>
      <c r="AV13" s="213">
        <f t="shared" si="9"/>
        <v>0.83989999999999998</v>
      </c>
      <c r="AW13" s="213">
        <f t="shared" si="9"/>
        <v>0.89090000000000003</v>
      </c>
      <c r="AX13" s="213">
        <f t="shared" si="9"/>
        <v>0.92349999999999999</v>
      </c>
      <c r="AY13" s="213">
        <f t="shared" si="9"/>
        <v>0.8931</v>
      </c>
      <c r="AZ13" s="213">
        <f t="shared" si="9"/>
        <v>0.87060000000000004</v>
      </c>
      <c r="BA13" s="213">
        <f t="shared" si="9"/>
        <v>0.87009999999999998</v>
      </c>
      <c r="BB13" s="214" t="s">
        <v>164</v>
      </c>
      <c r="BC13" s="215"/>
      <c r="BD13" s="215">
        <f t="shared" ref="BD13:CQ13" si="10">BD5</f>
        <v>0.86960000000000004</v>
      </c>
      <c r="BE13" s="215">
        <f t="shared" si="10"/>
        <v>0.87009999999999998</v>
      </c>
      <c r="BF13" s="215">
        <f t="shared" si="10"/>
        <v>0.9486</v>
      </c>
      <c r="BG13" s="215">
        <f t="shared" si="10"/>
        <v>0.94840000000000002</v>
      </c>
      <c r="BH13" s="215">
        <f t="shared" si="10"/>
        <v>0.93220000000000003</v>
      </c>
      <c r="BI13" s="215">
        <f t="shared" si="10"/>
        <v>0.94489999999999996</v>
      </c>
      <c r="BJ13" s="215">
        <f t="shared" si="10"/>
        <v>0.96709999999999996</v>
      </c>
      <c r="BK13" s="215">
        <f t="shared" si="10"/>
        <v>0.97899999999999998</v>
      </c>
      <c r="BL13" s="215">
        <f t="shared" si="10"/>
        <v>0.97670000000000001</v>
      </c>
      <c r="BM13" s="215">
        <f t="shared" si="10"/>
        <v>0.98</v>
      </c>
      <c r="BN13" s="215">
        <f t="shared" si="10"/>
        <v>0.98599999999999999</v>
      </c>
      <c r="BO13" s="215">
        <f t="shared" si="10"/>
        <v>0.98509999999999998</v>
      </c>
      <c r="BP13" s="215">
        <f t="shared" si="10"/>
        <v>0.98080000000000001</v>
      </c>
      <c r="BQ13" s="215">
        <f t="shared" si="10"/>
        <v>0.99239999999999995</v>
      </c>
      <c r="BR13" s="215">
        <f t="shared" si="10"/>
        <v>0.99390000000000001</v>
      </c>
      <c r="BS13" s="215">
        <f t="shared" si="10"/>
        <v>0.98360000000000003</v>
      </c>
      <c r="BT13" s="215">
        <f t="shared" si="10"/>
        <v>0.9607</v>
      </c>
      <c r="BU13" s="215">
        <f t="shared" si="10"/>
        <v>0.96970000000000001</v>
      </c>
      <c r="BV13" s="215">
        <f t="shared" si="10"/>
        <v>0.97750000000000004</v>
      </c>
      <c r="BW13" s="215">
        <f t="shared" si="10"/>
        <v>0.96860000000000002</v>
      </c>
      <c r="BX13" s="215">
        <f t="shared" si="10"/>
        <v>0.97009999999999996</v>
      </c>
      <c r="BY13" s="215">
        <f t="shared" si="10"/>
        <v>0.97909999999999997</v>
      </c>
      <c r="BZ13" s="215">
        <f t="shared" si="10"/>
        <v>0.97740000000000005</v>
      </c>
      <c r="CA13" s="215">
        <f t="shared" si="10"/>
        <v>0.97189999999999999</v>
      </c>
      <c r="CB13" s="215">
        <f t="shared" si="10"/>
        <v>0.94040000000000001</v>
      </c>
      <c r="CC13" s="215">
        <f t="shared" si="10"/>
        <v>0.95179999999999998</v>
      </c>
      <c r="CD13" s="215">
        <f t="shared" si="10"/>
        <v>0.96850000000000003</v>
      </c>
      <c r="CE13" s="215">
        <f t="shared" si="10"/>
        <v>0.94740000000000002</v>
      </c>
      <c r="CF13" s="215">
        <f t="shared" si="10"/>
        <v>0</v>
      </c>
      <c r="CG13" s="215">
        <f t="shared" si="10"/>
        <v>0</v>
      </c>
      <c r="CH13" s="215">
        <f t="shared" si="10"/>
        <v>0</v>
      </c>
      <c r="CI13" s="215">
        <f t="shared" si="10"/>
        <v>0</v>
      </c>
      <c r="CJ13" s="215">
        <f t="shared" si="10"/>
        <v>0</v>
      </c>
      <c r="CK13" s="215">
        <f t="shared" si="10"/>
        <v>0</v>
      </c>
      <c r="CL13" s="215">
        <f t="shared" si="10"/>
        <v>0</v>
      </c>
      <c r="CM13" s="215">
        <f t="shared" si="10"/>
        <v>0</v>
      </c>
      <c r="CN13" s="215">
        <f t="shared" si="10"/>
        <v>0</v>
      </c>
      <c r="CO13" s="215">
        <f t="shared" si="10"/>
        <v>0</v>
      </c>
      <c r="CP13" s="215">
        <f t="shared" si="10"/>
        <v>0</v>
      </c>
      <c r="CQ13" s="215">
        <f t="shared" si="10"/>
        <v>0</v>
      </c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spans="1:256" s="224" customFormat="1" x14ac:dyDescent="0.2">
      <c r="A14" s="218" t="s">
        <v>165</v>
      </c>
      <c r="B14" s="219"/>
      <c r="C14" s="220">
        <v>0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1</v>
      </c>
      <c r="K14" s="220">
        <v>0.95</v>
      </c>
      <c r="L14" s="220">
        <v>3.17</v>
      </c>
      <c r="M14" s="220">
        <v>2.95</v>
      </c>
      <c r="N14" s="220">
        <v>3.22</v>
      </c>
      <c r="O14" s="219"/>
      <c r="P14" s="220">
        <v>2.37</v>
      </c>
      <c r="Q14" s="220">
        <v>2.91</v>
      </c>
      <c r="R14" s="220">
        <v>6.06</v>
      </c>
      <c r="S14" s="220">
        <v>6.27</v>
      </c>
      <c r="T14" s="220">
        <v>5.89</v>
      </c>
      <c r="U14" s="220">
        <v>6.25</v>
      </c>
      <c r="V14" s="220">
        <v>5.51</v>
      </c>
      <c r="W14" s="220">
        <v>4.29</v>
      </c>
      <c r="X14" s="220">
        <v>3.63</v>
      </c>
      <c r="Y14" s="220">
        <v>2.83</v>
      </c>
      <c r="Z14" s="220">
        <v>3.91</v>
      </c>
      <c r="AA14" s="220">
        <v>4</v>
      </c>
      <c r="AB14" s="219"/>
      <c r="AC14" s="220">
        <v>3.46</v>
      </c>
      <c r="AD14" s="220">
        <v>5.15</v>
      </c>
      <c r="AE14" s="220">
        <v>3.49</v>
      </c>
      <c r="AF14" s="220">
        <v>3.72</v>
      </c>
      <c r="AG14" s="220">
        <v>3.8</v>
      </c>
      <c r="AH14" s="220">
        <v>4.46</v>
      </c>
      <c r="AI14" s="219"/>
      <c r="AJ14" s="220">
        <v>4.1100000000000003</v>
      </c>
      <c r="AK14" s="220">
        <v>3.74</v>
      </c>
      <c r="AL14" s="220">
        <v>4.0599999999999996</v>
      </c>
      <c r="AM14" s="220">
        <v>3.91</v>
      </c>
      <c r="AN14" s="220">
        <v>4.16</v>
      </c>
      <c r="AO14" s="220">
        <v>4.42</v>
      </c>
      <c r="AP14" s="219"/>
      <c r="AQ14" s="220">
        <f t="shared" ref="AQ14:BA14" si="11">AQ8</f>
        <v>4.2699999999999996</v>
      </c>
      <c r="AR14" s="220">
        <f t="shared" si="11"/>
        <v>4.22</v>
      </c>
      <c r="AS14" s="220">
        <f t="shared" si="11"/>
        <v>3.93</v>
      </c>
      <c r="AT14" s="220">
        <f t="shared" si="11"/>
        <v>4.76</v>
      </c>
      <c r="AU14" s="220">
        <f t="shared" si="11"/>
        <v>4.6399999999999997</v>
      </c>
      <c r="AV14" s="220">
        <f t="shared" si="11"/>
        <v>4.6500000000000004</v>
      </c>
      <c r="AW14" s="220">
        <f t="shared" si="11"/>
        <v>4.7</v>
      </c>
      <c r="AX14" s="220">
        <f t="shared" si="11"/>
        <v>4.1900000000000004</v>
      </c>
      <c r="AY14" s="220">
        <f t="shared" si="11"/>
        <v>4.16</v>
      </c>
      <c r="AZ14" s="220">
        <f t="shared" si="11"/>
        <v>5.0199999999999996</v>
      </c>
      <c r="BA14" s="220">
        <f t="shared" si="11"/>
        <v>4.59</v>
      </c>
      <c r="BB14" s="221" t="s">
        <v>165</v>
      </c>
      <c r="BC14" s="222"/>
      <c r="BD14" s="222">
        <f t="shared" ref="BD14:CQ14" si="12">BD8</f>
        <v>4.24</v>
      </c>
      <c r="BE14" s="222">
        <f t="shared" si="12"/>
        <v>4.59</v>
      </c>
      <c r="BF14" s="222">
        <f t="shared" si="12"/>
        <v>4.7</v>
      </c>
      <c r="BG14" s="222">
        <f t="shared" si="12"/>
        <v>3.93</v>
      </c>
      <c r="BH14" s="222">
        <f t="shared" si="12"/>
        <v>4.1399999999999997</v>
      </c>
      <c r="BI14" s="222">
        <f t="shared" si="12"/>
        <v>3.84</v>
      </c>
      <c r="BJ14" s="222">
        <f t="shared" si="12"/>
        <v>4.3899999999999997</v>
      </c>
      <c r="BK14" s="222">
        <f t="shared" si="12"/>
        <v>4.59</v>
      </c>
      <c r="BL14" s="222">
        <f t="shared" si="12"/>
        <v>4.22</v>
      </c>
      <c r="BM14" s="222">
        <f t="shared" si="12"/>
        <v>4.1100000000000003</v>
      </c>
      <c r="BN14" s="222">
        <f t="shared" si="12"/>
        <v>3.84</v>
      </c>
      <c r="BO14" s="222">
        <f t="shared" si="12"/>
        <v>3.53</v>
      </c>
      <c r="BP14" s="222">
        <f t="shared" si="12"/>
        <v>3.72</v>
      </c>
      <c r="BQ14" s="222">
        <f t="shared" si="12"/>
        <v>4.38</v>
      </c>
      <c r="BR14" s="222">
        <f t="shared" si="12"/>
        <v>4.43</v>
      </c>
      <c r="BS14" s="222">
        <f t="shared" si="12"/>
        <v>4.33</v>
      </c>
      <c r="BT14" s="222">
        <f t="shared" si="12"/>
        <v>4.04</v>
      </c>
      <c r="BU14" s="222">
        <f t="shared" si="12"/>
        <v>3.87</v>
      </c>
      <c r="BV14" s="222">
        <f t="shared" si="12"/>
        <v>4.1399999999999997</v>
      </c>
      <c r="BW14" s="222">
        <f t="shared" si="12"/>
        <v>4.1399999999999997</v>
      </c>
      <c r="BX14" s="222">
        <f t="shared" si="12"/>
        <v>4.32</v>
      </c>
      <c r="BY14" s="222">
        <f t="shared" si="12"/>
        <v>4.21</v>
      </c>
      <c r="BZ14" s="222">
        <f t="shared" si="12"/>
        <v>4.03</v>
      </c>
      <c r="CA14" s="222">
        <f t="shared" si="12"/>
        <v>3.99</v>
      </c>
      <c r="CB14" s="222">
        <f t="shared" si="12"/>
        <v>3.9</v>
      </c>
      <c r="CC14" s="222">
        <f t="shared" si="12"/>
        <v>3.81</v>
      </c>
      <c r="CD14" s="222">
        <f t="shared" si="12"/>
        <v>3.93</v>
      </c>
      <c r="CE14" s="222">
        <f t="shared" si="12"/>
        <v>3.94</v>
      </c>
      <c r="CF14" s="222">
        <f t="shared" si="12"/>
        <v>0</v>
      </c>
      <c r="CG14" s="222">
        <f t="shared" si="12"/>
        <v>0</v>
      </c>
      <c r="CH14" s="222">
        <f t="shared" si="12"/>
        <v>0</v>
      </c>
      <c r="CI14" s="222">
        <f t="shared" si="12"/>
        <v>0</v>
      </c>
      <c r="CJ14" s="222">
        <f t="shared" si="12"/>
        <v>0</v>
      </c>
      <c r="CK14" s="222">
        <f t="shared" si="12"/>
        <v>0</v>
      </c>
      <c r="CL14" s="222">
        <f t="shared" si="12"/>
        <v>0</v>
      </c>
      <c r="CM14" s="222">
        <f t="shared" si="12"/>
        <v>0</v>
      </c>
      <c r="CN14" s="222">
        <f t="shared" si="12"/>
        <v>0</v>
      </c>
      <c r="CO14" s="222">
        <f t="shared" si="12"/>
        <v>0</v>
      </c>
      <c r="CP14" s="222">
        <f t="shared" si="12"/>
        <v>0</v>
      </c>
      <c r="CQ14" s="222">
        <f t="shared" si="12"/>
        <v>0</v>
      </c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3"/>
      <c r="FC14" s="223"/>
      <c r="FD14" s="223"/>
      <c r="FE14" s="223"/>
      <c r="FF14" s="223"/>
      <c r="FG14" s="223"/>
      <c r="FH14" s="223"/>
      <c r="FI14" s="223"/>
      <c r="FJ14" s="223"/>
      <c r="FK14" s="223"/>
      <c r="FL14" s="223"/>
      <c r="FM14" s="223"/>
      <c r="FN14" s="223"/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3"/>
      <c r="HC14" s="223"/>
      <c r="HD14" s="223"/>
      <c r="HE14" s="223"/>
      <c r="HF14" s="223"/>
      <c r="HG14" s="223"/>
      <c r="HH14" s="223"/>
      <c r="HI14" s="223"/>
      <c r="HJ14" s="223"/>
      <c r="HK14" s="223"/>
      <c r="HL14" s="223"/>
      <c r="HM14" s="223"/>
      <c r="HN14" s="223"/>
      <c r="HO14" s="223"/>
      <c r="HP14" s="223"/>
      <c r="HQ14" s="223"/>
      <c r="HR14" s="223"/>
      <c r="HS14" s="223"/>
      <c r="HT14" s="223"/>
      <c r="HU14" s="223"/>
      <c r="HV14" s="223"/>
      <c r="HW14" s="223"/>
      <c r="HX14" s="223"/>
      <c r="HY14" s="223"/>
      <c r="HZ14" s="223"/>
      <c r="IA14" s="223"/>
      <c r="IB14" s="223"/>
      <c r="IC14" s="223"/>
      <c r="ID14" s="223"/>
      <c r="IE14" s="223"/>
      <c r="IF14" s="223"/>
      <c r="IG14" s="223"/>
      <c r="IH14" s="223"/>
      <c r="II14" s="223"/>
      <c r="IJ14" s="223"/>
      <c r="IK14" s="223"/>
      <c r="IL14" s="223"/>
      <c r="IM14" s="223"/>
      <c r="IN14" s="223"/>
      <c r="IO14" s="223"/>
      <c r="IP14" s="223"/>
      <c r="IQ14" s="223"/>
      <c r="IR14" s="223"/>
      <c r="IS14" s="223"/>
      <c r="IT14" s="223"/>
      <c r="IU14" s="223"/>
      <c r="IV14" s="223"/>
    </row>
    <row r="15" spans="1:256" s="193" customFormat="1" ht="25.5" x14ac:dyDescent="0.25">
      <c r="A15" s="225" t="s">
        <v>166</v>
      </c>
      <c r="B15" s="226" t="s">
        <v>167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6" t="s">
        <v>167</v>
      </c>
      <c r="P15" s="227">
        <v>1.201923076923077E-2</v>
      </c>
      <c r="Q15" s="227">
        <v>1.834862385321101E-2</v>
      </c>
      <c r="R15" s="227">
        <v>4.736842105263158E-2</v>
      </c>
      <c r="S15" s="227">
        <v>0</v>
      </c>
      <c r="T15" s="227">
        <v>3.6842105263157891E-2</v>
      </c>
      <c r="U15" s="227">
        <v>1.0638297872340425E-2</v>
      </c>
      <c r="V15" s="227">
        <v>5.5555555555555558E-3</v>
      </c>
      <c r="W15" s="227">
        <v>0</v>
      </c>
      <c r="X15" s="227">
        <v>1.1450381679389313E-2</v>
      </c>
      <c r="Y15" s="227">
        <v>4.5454545454545452E-3</v>
      </c>
      <c r="Z15" s="227">
        <v>3.1746031746031744E-2</v>
      </c>
      <c r="AA15" s="227">
        <v>4.6692607003891051E-2</v>
      </c>
      <c r="AB15" s="226" t="s">
        <v>167</v>
      </c>
      <c r="AC15" s="227">
        <v>2.5423728813559324E-2</v>
      </c>
      <c r="AD15" s="227">
        <v>6.6225165562913907E-3</v>
      </c>
      <c r="AE15" s="227">
        <v>1.8867924528301886E-2</v>
      </c>
      <c r="AF15" s="227">
        <v>3.8860103626943004E-2</v>
      </c>
      <c r="AG15" s="227">
        <v>7.7306733167082295E-2</v>
      </c>
      <c r="AH15" s="227">
        <v>2.7450980392156862E-2</v>
      </c>
      <c r="AI15" s="226" t="s">
        <v>168</v>
      </c>
      <c r="AJ15" s="227">
        <v>4.142011834319527E-2</v>
      </c>
      <c r="AK15" s="227">
        <v>4.0449438202247189E-2</v>
      </c>
      <c r="AL15" s="227">
        <v>2.2727272727272728E-2</v>
      </c>
      <c r="AM15" s="227">
        <v>2.771362586605081E-2</v>
      </c>
      <c r="AN15" s="227">
        <v>3.0303030303030304E-2</v>
      </c>
      <c r="AO15" s="227">
        <v>2.1428571428571429E-2</v>
      </c>
      <c r="AP15" s="226" t="s">
        <v>168</v>
      </c>
      <c r="AQ15" s="227">
        <f t="shared" ref="AQ15:BA15" si="13">IFERROR((AQ16/AQ17),0)</f>
        <v>4.4444444444444446E-2</v>
      </c>
      <c r="AR15" s="227">
        <f t="shared" si="13"/>
        <v>3.9900249376558602E-2</v>
      </c>
      <c r="AS15" s="227">
        <f t="shared" si="13"/>
        <v>2.9345372460496615E-2</v>
      </c>
      <c r="AT15" s="227">
        <f t="shared" si="13"/>
        <v>4.5112781954887216E-2</v>
      </c>
      <c r="AU15" s="227">
        <f t="shared" si="13"/>
        <v>2.5000000000000001E-2</v>
      </c>
      <c r="AV15" s="227">
        <f t="shared" si="13"/>
        <v>5.2631578947368418E-2</v>
      </c>
      <c r="AW15" s="227">
        <f t="shared" si="13"/>
        <v>2.4390243902439025E-2</v>
      </c>
      <c r="AX15" s="227">
        <f t="shared" si="13"/>
        <v>1.4675052410901468E-2</v>
      </c>
      <c r="AY15" s="227">
        <f t="shared" si="13"/>
        <v>1.9417475728155338E-2</v>
      </c>
      <c r="AZ15" s="227">
        <f t="shared" si="13"/>
        <v>1.015228426395939E-2</v>
      </c>
      <c r="BA15" s="227">
        <f t="shared" si="13"/>
        <v>1.6771488469601678E-2</v>
      </c>
      <c r="BB15" s="228" t="s">
        <v>169</v>
      </c>
      <c r="BC15" s="190" t="s">
        <v>170</v>
      </c>
      <c r="BD15" s="77">
        <f t="shared" ref="BD15:BV15" si="14">IFERROR(ROUND((BD16/BD17),4),0)</f>
        <v>1.43E-2</v>
      </c>
      <c r="BE15" s="77">
        <f t="shared" si="14"/>
        <v>1.6799999999999999E-2</v>
      </c>
      <c r="BF15" s="77">
        <f t="shared" si="14"/>
        <v>4.1099999999999998E-2</v>
      </c>
      <c r="BG15" s="77">
        <f t="shared" si="14"/>
        <v>1.7399999999999999E-2</v>
      </c>
      <c r="BH15" s="77">
        <f t="shared" si="14"/>
        <v>1.54E-2</v>
      </c>
      <c r="BI15" s="77">
        <f t="shared" si="14"/>
        <v>1.67E-2</v>
      </c>
      <c r="BJ15" s="77">
        <f t="shared" si="14"/>
        <v>1.34E-2</v>
      </c>
      <c r="BK15" s="77">
        <f t="shared" si="14"/>
        <v>8.2000000000000007E-3</v>
      </c>
      <c r="BL15" s="77">
        <f t="shared" si="14"/>
        <v>1.2800000000000001E-2</v>
      </c>
      <c r="BM15" s="77">
        <f t="shared" si="14"/>
        <v>1.2999999999999999E-2</v>
      </c>
      <c r="BN15" s="77">
        <f t="shared" si="14"/>
        <v>1.2699999999999999E-2</v>
      </c>
      <c r="BO15" s="77">
        <f t="shared" si="14"/>
        <v>1.67E-2</v>
      </c>
      <c r="BP15" s="77">
        <f t="shared" si="14"/>
        <v>1.4E-2</v>
      </c>
      <c r="BQ15" s="77">
        <f t="shared" si="14"/>
        <v>2.8799999999999999E-2</v>
      </c>
      <c r="BR15" s="77">
        <f t="shared" si="14"/>
        <v>2.1600000000000001E-2</v>
      </c>
      <c r="BS15" s="77">
        <f t="shared" si="14"/>
        <v>4.1099999999999998E-2</v>
      </c>
      <c r="BT15" s="77">
        <f t="shared" si="14"/>
        <v>3.8100000000000002E-2</v>
      </c>
      <c r="BU15" s="77">
        <f t="shared" si="14"/>
        <v>3.95E-2</v>
      </c>
      <c r="BV15" s="77">
        <f t="shared" si="14"/>
        <v>2.4500000000000001E-2</v>
      </c>
      <c r="BW15" s="77">
        <f>BW16/BW17</f>
        <v>2.1164021164021163E-2</v>
      </c>
      <c r="BX15" s="77">
        <f t="shared" ref="BX15:CQ15" si="15">IFERROR(ROUND((BX16/BX17),4),0)</f>
        <v>1.8499999999999999E-2</v>
      </c>
      <c r="BY15" s="77">
        <f t="shared" si="15"/>
        <v>2.86E-2</v>
      </c>
      <c r="BZ15" s="77">
        <f t="shared" si="15"/>
        <v>1.7299999999999999E-2</v>
      </c>
      <c r="CA15" s="77">
        <f t="shared" si="15"/>
        <v>2.9499999999999998E-2</v>
      </c>
      <c r="CB15" s="77">
        <f t="shared" si="15"/>
        <v>3.2399999999999998E-2</v>
      </c>
      <c r="CC15" s="77">
        <f t="shared" si="15"/>
        <v>1.4999999999999999E-2</v>
      </c>
      <c r="CD15" s="77">
        <f t="shared" si="15"/>
        <v>1.2200000000000001E-2</v>
      </c>
      <c r="CE15" s="77">
        <f t="shared" si="15"/>
        <v>3.4500000000000003E-2</v>
      </c>
      <c r="CF15" s="77">
        <f t="shared" si="15"/>
        <v>0</v>
      </c>
      <c r="CG15" s="77">
        <f t="shared" si="15"/>
        <v>0</v>
      </c>
      <c r="CH15" s="77">
        <f t="shared" si="15"/>
        <v>0</v>
      </c>
      <c r="CI15" s="77">
        <f t="shared" si="15"/>
        <v>0</v>
      </c>
      <c r="CJ15" s="77">
        <f t="shared" si="15"/>
        <v>0</v>
      </c>
      <c r="CK15" s="77">
        <f t="shared" si="15"/>
        <v>0</v>
      </c>
      <c r="CL15" s="77">
        <f t="shared" si="15"/>
        <v>0</v>
      </c>
      <c r="CM15" s="77">
        <f t="shared" si="15"/>
        <v>0</v>
      </c>
      <c r="CN15" s="77">
        <f t="shared" si="15"/>
        <v>0</v>
      </c>
      <c r="CO15" s="77">
        <f t="shared" si="15"/>
        <v>0</v>
      </c>
      <c r="CP15" s="77">
        <f t="shared" si="15"/>
        <v>0</v>
      </c>
      <c r="CQ15" s="77">
        <f t="shared" si="15"/>
        <v>0</v>
      </c>
    </row>
    <row r="16" spans="1:256" ht="25.5" x14ac:dyDescent="0.25">
      <c r="A16" s="229" t="s">
        <v>171</v>
      </c>
      <c r="B16" s="230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0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0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0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0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29" t="s">
        <v>172</v>
      </c>
      <c r="BC16" s="230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13</v>
      </c>
      <c r="CC16" s="25">
        <v>6</v>
      </c>
      <c r="CD16" s="25">
        <v>5</v>
      </c>
      <c r="CE16" s="25">
        <v>14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29" t="s">
        <v>173</v>
      </c>
      <c r="B17" s="230"/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171</v>
      </c>
      <c r="M17" s="231">
        <v>144</v>
      </c>
      <c r="N17" s="231">
        <v>223</v>
      </c>
      <c r="O17" s="230"/>
      <c r="P17" s="231">
        <v>416</v>
      </c>
      <c r="Q17" s="231">
        <v>327</v>
      </c>
      <c r="R17" s="231">
        <v>190</v>
      </c>
      <c r="S17" s="231">
        <v>175</v>
      </c>
      <c r="T17" s="231">
        <v>190</v>
      </c>
      <c r="U17" s="231">
        <v>188</v>
      </c>
      <c r="V17" s="231">
        <v>180</v>
      </c>
      <c r="W17" s="231">
        <v>269</v>
      </c>
      <c r="X17" s="231">
        <v>262</v>
      </c>
      <c r="Y17" s="231">
        <v>220</v>
      </c>
      <c r="Z17" s="231">
        <v>252</v>
      </c>
      <c r="AA17" s="231">
        <v>257</v>
      </c>
      <c r="AB17" s="230"/>
      <c r="AC17" s="231">
        <v>354</v>
      </c>
      <c r="AD17" s="231">
        <v>151</v>
      </c>
      <c r="AE17" s="231">
        <v>424</v>
      </c>
      <c r="AF17" s="231">
        <v>386</v>
      </c>
      <c r="AG17" s="231">
        <v>401</v>
      </c>
      <c r="AH17" s="231">
        <v>255</v>
      </c>
      <c r="AI17" s="230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0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29" t="s">
        <v>173</v>
      </c>
      <c r="BC17" s="230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401</v>
      </c>
      <c r="CD17" s="25">
        <v>410</v>
      </c>
      <c r="CE17" s="25">
        <v>406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17" customFormat="1" ht="25.5" x14ac:dyDescent="0.2">
      <c r="A18" s="232" t="s">
        <v>174</v>
      </c>
      <c r="B18" s="233" t="s">
        <v>175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33" t="s">
        <v>175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  <c r="V18" s="227">
        <v>0</v>
      </c>
      <c r="W18" s="227">
        <v>0</v>
      </c>
      <c r="X18" s="227">
        <v>0</v>
      </c>
      <c r="Y18" s="227">
        <v>0</v>
      </c>
      <c r="Z18" s="227">
        <v>0</v>
      </c>
      <c r="AA18" s="227">
        <v>1.8867924528301886E-2</v>
      </c>
      <c r="AB18" s="233" t="s">
        <v>175</v>
      </c>
      <c r="AC18" s="227">
        <v>1.9607843137254902E-2</v>
      </c>
      <c r="AD18" s="227">
        <v>2.7777777777777776E-2</v>
      </c>
      <c r="AE18" s="227">
        <v>2.5000000000000001E-2</v>
      </c>
      <c r="AF18" s="227">
        <v>0</v>
      </c>
      <c r="AG18" s="227">
        <v>2.3255813953488372E-2</v>
      </c>
      <c r="AH18" s="227">
        <v>2.2222222222222223E-2</v>
      </c>
      <c r="AI18" s="233" t="s">
        <v>176</v>
      </c>
      <c r="AJ18" s="227">
        <v>0</v>
      </c>
      <c r="AK18" s="227">
        <v>0</v>
      </c>
      <c r="AL18" s="227">
        <v>0</v>
      </c>
      <c r="AM18" s="227">
        <v>0</v>
      </c>
      <c r="AN18" s="227">
        <v>0</v>
      </c>
      <c r="AO18" s="234">
        <v>5.128205128205128E-2</v>
      </c>
      <c r="AP18" s="233" t="s">
        <v>176</v>
      </c>
      <c r="AQ18" s="234">
        <f t="shared" ref="AQ18:AX18" si="16">IFERROR(AQ19/AQ20,0)</f>
        <v>0</v>
      </c>
      <c r="AR18" s="234">
        <f t="shared" si="16"/>
        <v>0</v>
      </c>
      <c r="AS18" s="234">
        <f t="shared" si="16"/>
        <v>0</v>
      </c>
      <c r="AT18" s="234">
        <f t="shared" si="16"/>
        <v>0</v>
      </c>
      <c r="AU18" s="234">
        <f t="shared" si="16"/>
        <v>2.3255813953488372E-2</v>
      </c>
      <c r="AV18" s="234">
        <f t="shared" si="16"/>
        <v>2.4390243902439025E-2</v>
      </c>
      <c r="AW18" s="227">
        <f t="shared" si="16"/>
        <v>2.5000000000000001E-2</v>
      </c>
      <c r="AX18" s="227">
        <f t="shared" si="16"/>
        <v>2.9411764705882353E-2</v>
      </c>
      <c r="AY18" s="234">
        <v>0</v>
      </c>
      <c r="AZ18" s="234">
        <f>IFERROR(AZ19/AZ20,0)</f>
        <v>0</v>
      </c>
      <c r="BA18" s="234">
        <f>IFERROR(BA19/BA20,0)</f>
        <v>0</v>
      </c>
      <c r="BB18" s="235" t="s">
        <v>177</v>
      </c>
      <c r="BC18" s="77" t="s">
        <v>176</v>
      </c>
      <c r="BD18" s="77">
        <f t="shared" ref="BD18:BS18" si="17">IFERROR(ROUND((BD19/BD20),4),0)</f>
        <v>0</v>
      </c>
      <c r="BE18" s="77">
        <f t="shared" si="17"/>
        <v>0</v>
      </c>
      <c r="BF18" s="77">
        <f t="shared" si="17"/>
        <v>0.02</v>
      </c>
      <c r="BG18" s="77">
        <f t="shared" si="17"/>
        <v>0</v>
      </c>
      <c r="BH18" s="77">
        <f t="shared" si="17"/>
        <v>1.89E-2</v>
      </c>
      <c r="BI18" s="77">
        <f t="shared" si="17"/>
        <v>0</v>
      </c>
      <c r="BJ18" s="77">
        <f t="shared" si="17"/>
        <v>0</v>
      </c>
      <c r="BK18" s="77">
        <f t="shared" si="17"/>
        <v>0</v>
      </c>
      <c r="BL18" s="77">
        <f t="shared" si="17"/>
        <v>4.0800000000000003E-2</v>
      </c>
      <c r="BM18" s="77">
        <f t="shared" si="17"/>
        <v>2.0799999999999999E-2</v>
      </c>
      <c r="BN18" s="77">
        <f t="shared" si="17"/>
        <v>0</v>
      </c>
      <c r="BO18" s="77">
        <f t="shared" si="17"/>
        <v>0</v>
      </c>
      <c r="BP18" s="77">
        <f t="shared" si="17"/>
        <v>2.1299999999999999E-2</v>
      </c>
      <c r="BQ18" s="77">
        <f t="shared" si="17"/>
        <v>1.9599999999999999E-2</v>
      </c>
      <c r="BR18" s="77">
        <f t="shared" si="17"/>
        <v>0</v>
      </c>
      <c r="BS18" s="77">
        <f t="shared" si="17"/>
        <v>4.4400000000000002E-2</v>
      </c>
      <c r="BT18" s="77">
        <v>0</v>
      </c>
      <c r="BU18" s="77">
        <f t="shared" ref="BU18:CQ18" si="18">IFERROR(ROUND((BU19/BU20),4),0)</f>
        <v>3.3300000000000003E-2</v>
      </c>
      <c r="BV18" s="77">
        <f t="shared" si="18"/>
        <v>0</v>
      </c>
      <c r="BW18" s="77">
        <f t="shared" si="18"/>
        <v>1.9599999999999999E-2</v>
      </c>
      <c r="BX18" s="77">
        <f t="shared" si="18"/>
        <v>0</v>
      </c>
      <c r="BY18" s="77">
        <f t="shared" si="18"/>
        <v>3.7699999999999997E-2</v>
      </c>
      <c r="BZ18" s="77">
        <f t="shared" si="18"/>
        <v>0</v>
      </c>
      <c r="CA18" s="77">
        <f t="shared" si="18"/>
        <v>3.2300000000000002E-2</v>
      </c>
      <c r="CB18" s="77">
        <f t="shared" si="18"/>
        <v>6.4500000000000002E-2</v>
      </c>
      <c r="CC18" s="77">
        <f t="shared" si="18"/>
        <v>3.1300000000000001E-2</v>
      </c>
      <c r="CD18" s="77">
        <f t="shared" si="18"/>
        <v>5.7099999999999998E-2</v>
      </c>
      <c r="CE18" s="77">
        <f t="shared" si="18"/>
        <v>0.1212</v>
      </c>
      <c r="CF18" s="77">
        <f t="shared" si="18"/>
        <v>0</v>
      </c>
      <c r="CG18" s="77">
        <f t="shared" si="18"/>
        <v>0</v>
      </c>
      <c r="CH18" s="77">
        <f t="shared" si="18"/>
        <v>0</v>
      </c>
      <c r="CI18" s="77">
        <f t="shared" si="18"/>
        <v>0</v>
      </c>
      <c r="CJ18" s="77">
        <f t="shared" si="18"/>
        <v>0</v>
      </c>
      <c r="CK18" s="77">
        <f t="shared" si="18"/>
        <v>0</v>
      </c>
      <c r="CL18" s="77">
        <f t="shared" si="18"/>
        <v>0</v>
      </c>
      <c r="CM18" s="77">
        <f t="shared" si="18"/>
        <v>0</v>
      </c>
      <c r="CN18" s="77">
        <f t="shared" si="18"/>
        <v>0</v>
      </c>
      <c r="CO18" s="77">
        <f t="shared" si="18"/>
        <v>0</v>
      </c>
      <c r="CP18" s="77">
        <f t="shared" si="18"/>
        <v>0</v>
      </c>
      <c r="CQ18" s="77">
        <f t="shared" si="18"/>
        <v>0</v>
      </c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spans="1:256" s="196" customFormat="1" x14ac:dyDescent="0.2">
      <c r="A19" s="194" t="s">
        <v>178</v>
      </c>
      <c r="B19" s="236"/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6"/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7">
        <v>0</v>
      </c>
      <c r="Y19" s="237">
        <v>0</v>
      </c>
      <c r="Z19" s="237">
        <v>0</v>
      </c>
      <c r="AA19" s="237">
        <v>1</v>
      </c>
      <c r="AB19" s="236"/>
      <c r="AC19" s="237">
        <v>1</v>
      </c>
      <c r="AD19" s="237">
        <v>1</v>
      </c>
      <c r="AE19" s="237">
        <v>1</v>
      </c>
      <c r="AF19" s="237">
        <v>0</v>
      </c>
      <c r="AG19" s="237">
        <v>1</v>
      </c>
      <c r="AH19" s="237">
        <v>1</v>
      </c>
      <c r="AI19" s="236"/>
      <c r="AJ19" s="237">
        <v>0</v>
      </c>
      <c r="AK19" s="237">
        <v>0</v>
      </c>
      <c r="AL19" s="237">
        <v>0</v>
      </c>
      <c r="AM19" s="237">
        <v>0</v>
      </c>
      <c r="AN19" s="237">
        <v>0</v>
      </c>
      <c r="AO19" s="237">
        <v>2</v>
      </c>
      <c r="AP19" s="236"/>
      <c r="AQ19" s="237">
        <v>0</v>
      </c>
      <c r="AR19" s="237">
        <v>0</v>
      </c>
      <c r="AS19" s="237">
        <v>0</v>
      </c>
      <c r="AT19" s="237">
        <v>0</v>
      </c>
      <c r="AU19" s="237">
        <v>1</v>
      </c>
      <c r="AV19" s="237">
        <v>1</v>
      </c>
      <c r="AW19" s="237">
        <v>1</v>
      </c>
      <c r="AX19" s="237">
        <v>1</v>
      </c>
      <c r="AY19" s="237">
        <v>0</v>
      </c>
      <c r="AZ19" s="237">
        <v>0</v>
      </c>
      <c r="BA19" s="237">
        <v>0</v>
      </c>
      <c r="BB19" s="194" t="s">
        <v>178</v>
      </c>
      <c r="BC19" s="236"/>
      <c r="BD19" s="237">
        <v>0</v>
      </c>
      <c r="BE19" s="237">
        <f>BA19</f>
        <v>0</v>
      </c>
      <c r="BF19" s="237">
        <v>1</v>
      </c>
      <c r="BG19" s="237">
        <v>0</v>
      </c>
      <c r="BH19" s="237">
        <v>1</v>
      </c>
      <c r="BI19" s="237">
        <v>0</v>
      </c>
      <c r="BJ19" s="237">
        <v>0</v>
      </c>
      <c r="BK19" s="237">
        <v>0</v>
      </c>
      <c r="BL19" s="237">
        <v>2</v>
      </c>
      <c r="BM19" s="237">
        <v>1</v>
      </c>
      <c r="BN19" s="237">
        <v>0</v>
      </c>
      <c r="BO19" s="237">
        <v>0</v>
      </c>
      <c r="BP19" s="237">
        <v>1</v>
      </c>
      <c r="BQ19" s="237">
        <v>1</v>
      </c>
      <c r="BR19" s="237">
        <v>0</v>
      </c>
      <c r="BS19" s="237">
        <v>2</v>
      </c>
      <c r="BT19" s="237">
        <v>0</v>
      </c>
      <c r="BU19" s="237">
        <v>1</v>
      </c>
      <c r="BV19" s="237">
        <v>0</v>
      </c>
      <c r="BW19" s="237">
        <v>1</v>
      </c>
      <c r="BX19" s="237">
        <v>0</v>
      </c>
      <c r="BY19" s="237">
        <v>2</v>
      </c>
      <c r="BZ19" s="237">
        <v>0</v>
      </c>
      <c r="CA19" s="237">
        <v>1</v>
      </c>
      <c r="CB19" s="237">
        <v>2</v>
      </c>
      <c r="CC19" s="237">
        <v>1</v>
      </c>
      <c r="CD19" s="237">
        <v>2</v>
      </c>
      <c r="CE19" s="237">
        <v>4</v>
      </c>
      <c r="CF19" s="237">
        <v>0</v>
      </c>
      <c r="CG19" s="237">
        <v>0</v>
      </c>
      <c r="CH19" s="237">
        <v>0</v>
      </c>
      <c r="CI19" s="237">
        <v>0</v>
      </c>
      <c r="CJ19" s="237">
        <v>0</v>
      </c>
      <c r="CK19" s="237">
        <v>0</v>
      </c>
      <c r="CL19" s="237">
        <v>0</v>
      </c>
      <c r="CM19" s="237">
        <v>0</v>
      </c>
      <c r="CN19" s="237">
        <v>0</v>
      </c>
      <c r="CO19" s="237">
        <v>0</v>
      </c>
      <c r="CP19" s="237">
        <v>0</v>
      </c>
      <c r="CQ19" s="237">
        <v>0</v>
      </c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pans="1:256" s="196" customFormat="1" x14ac:dyDescent="0.2">
      <c r="A20" s="194" t="s">
        <v>179</v>
      </c>
      <c r="B20" s="236"/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6"/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237">
        <v>0</v>
      </c>
      <c r="V20" s="237">
        <v>0</v>
      </c>
      <c r="W20" s="237">
        <v>0</v>
      </c>
      <c r="X20" s="237">
        <v>0</v>
      </c>
      <c r="Y20" s="237">
        <v>0</v>
      </c>
      <c r="Z20" s="237">
        <v>0.04</v>
      </c>
      <c r="AA20" s="237">
        <v>53</v>
      </c>
      <c r="AB20" s="236"/>
      <c r="AC20" s="237">
        <v>51</v>
      </c>
      <c r="AD20" s="237">
        <v>36</v>
      </c>
      <c r="AE20" s="237">
        <v>40</v>
      </c>
      <c r="AF20" s="237">
        <v>48</v>
      </c>
      <c r="AG20" s="237">
        <v>43</v>
      </c>
      <c r="AH20" s="237">
        <v>45</v>
      </c>
      <c r="AI20" s="236"/>
      <c r="AJ20" s="237">
        <v>32</v>
      </c>
      <c r="AK20" s="237">
        <v>49</v>
      </c>
      <c r="AL20" s="237">
        <v>36</v>
      </c>
      <c r="AM20" s="237">
        <v>46</v>
      </c>
      <c r="AN20" s="237">
        <v>42</v>
      </c>
      <c r="AO20" s="237">
        <v>39</v>
      </c>
      <c r="AP20" s="236"/>
      <c r="AQ20" s="237">
        <v>55</v>
      </c>
      <c r="AR20" s="237">
        <v>54</v>
      </c>
      <c r="AS20" s="237">
        <v>56</v>
      </c>
      <c r="AT20" s="237">
        <v>46</v>
      </c>
      <c r="AU20" s="237">
        <v>43</v>
      </c>
      <c r="AV20" s="237">
        <v>41</v>
      </c>
      <c r="AW20" s="237">
        <v>40</v>
      </c>
      <c r="AX20" s="237">
        <v>34</v>
      </c>
      <c r="AY20" s="237">
        <v>51</v>
      </c>
      <c r="AZ20" s="237">
        <v>17</v>
      </c>
      <c r="BA20" s="237">
        <v>43</v>
      </c>
      <c r="BB20" s="194" t="s">
        <v>179</v>
      </c>
      <c r="BC20" s="236"/>
      <c r="BD20" s="237">
        <f>BA20-AZ20</f>
        <v>26</v>
      </c>
      <c r="BE20" s="237">
        <f>BA20</f>
        <v>43</v>
      </c>
      <c r="BF20" s="237">
        <v>50</v>
      </c>
      <c r="BG20" s="237">
        <v>54</v>
      </c>
      <c r="BH20" s="237">
        <v>53</v>
      </c>
      <c r="BI20" s="237">
        <v>48</v>
      </c>
      <c r="BJ20" s="237">
        <v>38</v>
      </c>
      <c r="BK20" s="237">
        <v>26</v>
      </c>
      <c r="BL20" s="237">
        <v>49</v>
      </c>
      <c r="BM20" s="237">
        <v>48</v>
      </c>
      <c r="BN20" s="237">
        <v>34</v>
      </c>
      <c r="BO20" s="237">
        <v>43</v>
      </c>
      <c r="BP20" s="237">
        <v>47</v>
      </c>
      <c r="BQ20" s="237">
        <v>51</v>
      </c>
      <c r="BR20" s="237">
        <v>32</v>
      </c>
      <c r="BS20" s="237">
        <v>45</v>
      </c>
      <c r="BT20" s="237">
        <v>34</v>
      </c>
      <c r="BU20" s="237">
        <v>30</v>
      </c>
      <c r="BV20" s="237">
        <v>50</v>
      </c>
      <c r="BW20" s="237">
        <v>51</v>
      </c>
      <c r="BX20" s="237">
        <v>43</v>
      </c>
      <c r="BY20" s="237">
        <v>53</v>
      </c>
      <c r="BZ20" s="237">
        <v>42</v>
      </c>
      <c r="CA20" s="237">
        <v>31</v>
      </c>
      <c r="CB20" s="237">
        <v>31</v>
      </c>
      <c r="CC20" s="237">
        <v>32</v>
      </c>
      <c r="CD20" s="237">
        <v>35</v>
      </c>
      <c r="CE20" s="237">
        <v>33</v>
      </c>
      <c r="CF20" s="237">
        <v>0</v>
      </c>
      <c r="CG20" s="237">
        <v>0</v>
      </c>
      <c r="CH20" s="237">
        <v>0</v>
      </c>
      <c r="CI20" s="237">
        <v>0</v>
      </c>
      <c r="CJ20" s="237">
        <v>0</v>
      </c>
      <c r="CK20" s="237">
        <v>0</v>
      </c>
      <c r="CL20" s="237">
        <v>0</v>
      </c>
      <c r="CM20" s="237">
        <v>0</v>
      </c>
      <c r="CN20" s="237">
        <v>0</v>
      </c>
      <c r="CO20" s="237">
        <v>0</v>
      </c>
      <c r="CP20" s="237">
        <v>0</v>
      </c>
      <c r="CQ20" s="237">
        <v>0</v>
      </c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</row>
    <row r="21" spans="1:256" s="241" customFormat="1" x14ac:dyDescent="0.2">
      <c r="A21" s="238"/>
      <c r="B21" s="239"/>
      <c r="C21" s="239">
        <v>43800</v>
      </c>
      <c r="D21" s="239">
        <v>43831</v>
      </c>
      <c r="E21" s="239">
        <v>43862</v>
      </c>
      <c r="F21" s="239">
        <v>43891</v>
      </c>
      <c r="G21" s="239">
        <v>43922</v>
      </c>
      <c r="H21" s="239">
        <v>43952</v>
      </c>
      <c r="I21" s="239">
        <v>43983</v>
      </c>
      <c r="J21" s="239">
        <v>44013</v>
      </c>
      <c r="K21" s="239">
        <v>44044</v>
      </c>
      <c r="L21" s="239">
        <v>44075</v>
      </c>
      <c r="M21" s="239">
        <v>44105</v>
      </c>
      <c r="N21" s="239">
        <v>44136</v>
      </c>
      <c r="O21" s="239"/>
      <c r="P21" s="239">
        <v>44166</v>
      </c>
      <c r="Q21" s="239">
        <v>44197</v>
      </c>
      <c r="R21" s="239">
        <v>44228</v>
      </c>
      <c r="S21" s="239">
        <v>44256</v>
      </c>
      <c r="T21" s="239">
        <v>44287</v>
      </c>
      <c r="U21" s="239">
        <v>44317</v>
      </c>
      <c r="V21" s="239">
        <v>44348</v>
      </c>
      <c r="W21" s="239">
        <v>44378</v>
      </c>
      <c r="X21" s="239">
        <v>44409</v>
      </c>
      <c r="Y21" s="239">
        <v>44440</v>
      </c>
      <c r="Z21" s="239">
        <v>44470</v>
      </c>
      <c r="AA21" s="239">
        <v>44501</v>
      </c>
      <c r="AB21" s="239"/>
      <c r="AC21" s="239">
        <v>44531</v>
      </c>
      <c r="AD21" s="239">
        <v>44562</v>
      </c>
      <c r="AE21" s="239">
        <v>44593</v>
      </c>
      <c r="AF21" s="239">
        <v>44621</v>
      </c>
      <c r="AG21" s="239">
        <v>44652</v>
      </c>
      <c r="AH21" s="239">
        <v>44682</v>
      </c>
      <c r="AI21" s="239"/>
      <c r="AJ21" s="239">
        <v>44713</v>
      </c>
      <c r="AK21" s="239">
        <v>44743</v>
      </c>
      <c r="AL21" s="239">
        <v>44774</v>
      </c>
      <c r="AM21" s="239">
        <v>44805</v>
      </c>
      <c r="AN21" s="239">
        <v>44835</v>
      </c>
      <c r="AO21" s="239">
        <v>44866</v>
      </c>
      <c r="AP21" s="239" t="str">
        <f>AP4</f>
        <v>Meta</v>
      </c>
      <c r="AQ21" s="239" t="e">
        <f ca="1">_xll.FIMMÊS(AO21,0)+1</f>
        <v>#NAME?</v>
      </c>
      <c r="AR21" s="239" t="e">
        <f t="shared" ref="AR21:AZ21" ca="1" si="19">_xll.FIMMÊS(AQ21,0)+1</f>
        <v>#NAME?</v>
      </c>
      <c r="AS21" s="239" t="e">
        <f t="shared" ca="1" si="19"/>
        <v>#NAME?</v>
      </c>
      <c r="AT21" s="239" t="e">
        <f t="shared" ca="1" si="19"/>
        <v>#NAME?</v>
      </c>
      <c r="AU21" s="239" t="e">
        <f t="shared" ca="1" si="19"/>
        <v>#NAME?</v>
      </c>
      <c r="AV21" s="239" t="e">
        <f t="shared" ca="1" si="19"/>
        <v>#NAME?</v>
      </c>
      <c r="AW21" s="239" t="e">
        <f t="shared" ca="1" si="19"/>
        <v>#NAME?</v>
      </c>
      <c r="AX21" s="239" t="e">
        <f t="shared" ca="1" si="19"/>
        <v>#NAME?</v>
      </c>
      <c r="AY21" s="239" t="e">
        <f t="shared" ca="1" si="19"/>
        <v>#NAME?</v>
      </c>
      <c r="AZ21" s="239" t="e">
        <f t="shared" ca="1" si="19"/>
        <v>#NAME?</v>
      </c>
      <c r="BA21" s="239" t="e">
        <f ca="1">_xll.FIMMÊS(AY21,0)+1</f>
        <v>#NAME?</v>
      </c>
      <c r="BB21" s="185"/>
      <c r="BC21" s="185" t="str">
        <f>BC4</f>
        <v>Meta</v>
      </c>
      <c r="BD21" s="185" t="e">
        <f ca="1">_xll.FIMMÊS(AY21,0)+1</f>
        <v>#NAME?</v>
      </c>
      <c r="BE21" s="185" t="e">
        <f ca="1">_xll.FIMMÊS(AY21,0)+1</f>
        <v>#NAME?</v>
      </c>
      <c r="BF21" s="185" t="e">
        <f t="shared" ref="BF21:CQ21" ca="1" si="20">_xll.FIMMÊS(BE21,0)+1</f>
        <v>#NAME?</v>
      </c>
      <c r="BG21" s="185" t="e">
        <f t="shared" ca="1" si="20"/>
        <v>#NAME?</v>
      </c>
      <c r="BH21" s="185" t="e">
        <f t="shared" ca="1" si="20"/>
        <v>#NAME?</v>
      </c>
      <c r="BI21" s="185" t="e">
        <f t="shared" ca="1" si="20"/>
        <v>#NAME?</v>
      </c>
      <c r="BJ21" s="185" t="e">
        <f t="shared" ca="1" si="20"/>
        <v>#NAME?</v>
      </c>
      <c r="BK21" s="185" t="e">
        <f t="shared" ca="1" si="20"/>
        <v>#NAME?</v>
      </c>
      <c r="BL21" s="185" t="e">
        <f t="shared" ca="1" si="20"/>
        <v>#NAME?</v>
      </c>
      <c r="BM21" s="185" t="e">
        <f t="shared" ca="1" si="20"/>
        <v>#NAME?</v>
      </c>
      <c r="BN21" s="185" t="e">
        <f t="shared" ca="1" si="20"/>
        <v>#NAME?</v>
      </c>
      <c r="BO21" s="185" t="e">
        <f t="shared" ca="1" si="20"/>
        <v>#NAME?</v>
      </c>
      <c r="BP21" s="185" t="e">
        <f t="shared" ca="1" si="20"/>
        <v>#NAME?</v>
      </c>
      <c r="BQ21" s="185" t="e">
        <f t="shared" ca="1" si="20"/>
        <v>#NAME?</v>
      </c>
      <c r="BR21" s="185" t="e">
        <f t="shared" ca="1" si="20"/>
        <v>#NAME?</v>
      </c>
      <c r="BS21" s="185" t="e">
        <f t="shared" ca="1" si="20"/>
        <v>#NAME?</v>
      </c>
      <c r="BT21" s="185" t="e">
        <f t="shared" ca="1" si="20"/>
        <v>#NAME?</v>
      </c>
      <c r="BU21" s="185" t="e">
        <f t="shared" ca="1" si="20"/>
        <v>#NAME?</v>
      </c>
      <c r="BV21" s="185" t="e">
        <f t="shared" ca="1" si="20"/>
        <v>#NAME?</v>
      </c>
      <c r="BW21" s="185" t="e">
        <f t="shared" ca="1" si="20"/>
        <v>#NAME?</v>
      </c>
      <c r="BX21" s="185" t="e">
        <f t="shared" ca="1" si="20"/>
        <v>#NAME?</v>
      </c>
      <c r="BY21" s="185" t="e">
        <f t="shared" ca="1" si="20"/>
        <v>#NAME?</v>
      </c>
      <c r="BZ21" s="185" t="e">
        <f t="shared" ca="1" si="20"/>
        <v>#NAME?</v>
      </c>
      <c r="CA21" s="185" t="e">
        <f t="shared" ca="1" si="20"/>
        <v>#NAME?</v>
      </c>
      <c r="CB21" s="185" t="e">
        <f t="shared" ca="1" si="20"/>
        <v>#NAME?</v>
      </c>
      <c r="CC21" s="185" t="e">
        <f t="shared" ca="1" si="20"/>
        <v>#NAME?</v>
      </c>
      <c r="CD21" s="185" t="e">
        <f t="shared" ca="1" si="20"/>
        <v>#NAME?</v>
      </c>
      <c r="CE21" s="185" t="e">
        <f t="shared" ca="1" si="20"/>
        <v>#NAME?</v>
      </c>
      <c r="CF21" s="185" t="e">
        <f t="shared" ca="1" si="20"/>
        <v>#NAME?</v>
      </c>
      <c r="CG21" s="185" t="e">
        <f t="shared" ca="1" si="20"/>
        <v>#NAME?</v>
      </c>
      <c r="CH21" s="185" t="e">
        <f t="shared" ca="1" si="20"/>
        <v>#NAME?</v>
      </c>
      <c r="CI21" s="185" t="e">
        <f t="shared" ca="1" si="20"/>
        <v>#NAME?</v>
      </c>
      <c r="CJ21" s="185" t="e">
        <f t="shared" ca="1" si="20"/>
        <v>#NAME?</v>
      </c>
      <c r="CK21" s="185" t="e">
        <f t="shared" ca="1" si="20"/>
        <v>#NAME?</v>
      </c>
      <c r="CL21" s="185" t="e">
        <f t="shared" ca="1" si="20"/>
        <v>#NAME?</v>
      </c>
      <c r="CM21" s="185" t="e">
        <f t="shared" ca="1" si="20"/>
        <v>#NAME?</v>
      </c>
      <c r="CN21" s="185" t="e">
        <f t="shared" ca="1" si="20"/>
        <v>#NAME?</v>
      </c>
      <c r="CO21" s="185" t="e">
        <f t="shared" ca="1" si="20"/>
        <v>#NAME?</v>
      </c>
      <c r="CP21" s="185" t="e">
        <f t="shared" ca="1" si="20"/>
        <v>#NAME?</v>
      </c>
      <c r="CQ21" s="185" t="e">
        <f t="shared" ca="1" si="20"/>
        <v>#NAME?</v>
      </c>
      <c r="CR21" s="240"/>
      <c r="CS21" s="240"/>
      <c r="CT21" s="240"/>
      <c r="CU21" s="240"/>
      <c r="CV21" s="240"/>
      <c r="CW21" s="240"/>
      <c r="CX21" s="240"/>
      <c r="CY21" s="240"/>
      <c r="CZ21" s="240"/>
      <c r="DA21" s="240"/>
      <c r="DB21" s="240"/>
      <c r="DC21" s="240"/>
      <c r="DD21" s="240"/>
      <c r="DE21" s="240"/>
      <c r="DF21" s="240"/>
      <c r="DG21" s="240"/>
      <c r="DH21" s="240"/>
      <c r="DI21" s="240"/>
      <c r="DJ21" s="240"/>
      <c r="DK21" s="240"/>
      <c r="DL21" s="240"/>
      <c r="DM21" s="240"/>
      <c r="DN21" s="240"/>
      <c r="DO21" s="240"/>
      <c r="DP21" s="240"/>
      <c r="DQ21" s="240"/>
      <c r="DR21" s="240"/>
      <c r="DS21" s="240"/>
      <c r="DT21" s="240"/>
      <c r="DU21" s="240"/>
      <c r="DV21" s="240"/>
      <c r="DW21" s="240"/>
      <c r="DX21" s="240"/>
      <c r="DY21" s="240"/>
      <c r="DZ21" s="240"/>
      <c r="EA21" s="240"/>
      <c r="EB21" s="240"/>
      <c r="EC21" s="240"/>
      <c r="ED21" s="240"/>
      <c r="EE21" s="240"/>
      <c r="EF21" s="240"/>
      <c r="EG21" s="240"/>
      <c r="EH21" s="240"/>
      <c r="EI21" s="240"/>
      <c r="EJ21" s="240"/>
      <c r="EK21" s="240"/>
      <c r="EL21" s="240"/>
      <c r="EM21" s="240"/>
      <c r="EN21" s="240"/>
      <c r="EO21" s="240"/>
      <c r="EP21" s="240"/>
      <c r="EQ21" s="240"/>
      <c r="ER21" s="240"/>
      <c r="ES21" s="240"/>
      <c r="ET21" s="240"/>
      <c r="EU21" s="240"/>
      <c r="EV21" s="240"/>
      <c r="EW21" s="240"/>
      <c r="EX21" s="240"/>
      <c r="EY21" s="240"/>
      <c r="EZ21" s="240"/>
      <c r="FA21" s="240"/>
      <c r="FB21" s="240"/>
      <c r="FC21" s="240"/>
      <c r="FD21" s="240"/>
      <c r="FE21" s="240"/>
      <c r="FF21" s="240"/>
      <c r="FG21" s="240"/>
      <c r="FH21" s="240"/>
      <c r="FI21" s="240"/>
      <c r="FJ21" s="240"/>
      <c r="FK21" s="240"/>
      <c r="FL21" s="240"/>
      <c r="FM21" s="240"/>
      <c r="FN21" s="240"/>
      <c r="FO21" s="240"/>
      <c r="FP21" s="240"/>
      <c r="FQ21" s="240"/>
      <c r="FR21" s="240"/>
      <c r="FS21" s="240"/>
      <c r="FT21" s="240"/>
      <c r="FU21" s="240"/>
      <c r="FV21" s="240"/>
      <c r="FW21" s="240"/>
      <c r="FX21" s="240"/>
      <c r="FY21" s="240"/>
      <c r="FZ21" s="240"/>
      <c r="GA21" s="240"/>
      <c r="GB21" s="240"/>
      <c r="GC21" s="240"/>
      <c r="GD21" s="240"/>
      <c r="GE21" s="240"/>
      <c r="GF21" s="240"/>
      <c r="GG21" s="240"/>
      <c r="GH21" s="240"/>
      <c r="GI21" s="240"/>
      <c r="GJ21" s="240"/>
      <c r="GK21" s="240"/>
      <c r="GL21" s="240"/>
      <c r="GM21" s="240"/>
      <c r="GN21" s="240"/>
      <c r="GO21" s="240"/>
      <c r="GP21" s="240"/>
      <c r="GQ21" s="240"/>
      <c r="GR21" s="240"/>
      <c r="GS21" s="240"/>
      <c r="GT21" s="240"/>
      <c r="GU21" s="240"/>
      <c r="GV21" s="240"/>
      <c r="GW21" s="240"/>
      <c r="GX21" s="240"/>
      <c r="GY21" s="240"/>
      <c r="GZ21" s="240"/>
      <c r="HA21" s="240"/>
      <c r="HB21" s="240"/>
      <c r="HC21" s="240"/>
      <c r="HD21" s="240"/>
      <c r="HE21" s="240"/>
      <c r="HF21" s="240"/>
      <c r="HG21" s="240"/>
      <c r="HH21" s="240"/>
      <c r="HI21" s="240"/>
      <c r="HJ21" s="240"/>
      <c r="HK21" s="240"/>
      <c r="HL21" s="240"/>
      <c r="HM21" s="240"/>
      <c r="HN21" s="240"/>
      <c r="HO21" s="240"/>
      <c r="HP21" s="240"/>
      <c r="HQ21" s="240"/>
      <c r="HR21" s="240"/>
      <c r="HS21" s="240"/>
      <c r="HT21" s="240"/>
      <c r="HU21" s="240"/>
      <c r="HV21" s="240"/>
      <c r="HW21" s="240"/>
      <c r="HX21" s="240"/>
      <c r="HY21" s="240"/>
      <c r="HZ21" s="240"/>
      <c r="IA21" s="240"/>
      <c r="IB21" s="240"/>
      <c r="IC21" s="240"/>
      <c r="ID21" s="240"/>
      <c r="IE21" s="240"/>
      <c r="IF21" s="240"/>
      <c r="IG21" s="240"/>
      <c r="IH21" s="240"/>
      <c r="II21" s="240"/>
      <c r="IJ21" s="240"/>
      <c r="IK21" s="240"/>
      <c r="IL21" s="240"/>
      <c r="IM21" s="240"/>
      <c r="IN21" s="240"/>
      <c r="IO21" s="240"/>
      <c r="IP21" s="240"/>
      <c r="IQ21" s="240"/>
      <c r="IR21" s="240"/>
      <c r="IS21" s="240"/>
      <c r="IT21" s="240"/>
      <c r="IU21" s="240"/>
      <c r="IV21" s="240"/>
    </row>
    <row r="22" spans="1:256" s="193" customFormat="1" x14ac:dyDescent="0.25">
      <c r="A22" s="225" t="s">
        <v>180</v>
      </c>
      <c r="B22" s="226" t="s">
        <v>181</v>
      </c>
      <c r="C22" s="227">
        <v>0</v>
      </c>
      <c r="D22" s="227">
        <v>0</v>
      </c>
      <c r="E22" s="227">
        <v>0</v>
      </c>
      <c r="F22" s="227">
        <v>2.4509803921568627E-3</v>
      </c>
      <c r="G22" s="227">
        <v>0</v>
      </c>
      <c r="H22" s="227">
        <v>3.0303030303030304E-2</v>
      </c>
      <c r="I22" s="227">
        <v>0.125</v>
      </c>
      <c r="J22" s="227">
        <v>0.14122137404580154</v>
      </c>
      <c r="K22" s="227">
        <v>9.9630996309963096E-2</v>
      </c>
      <c r="L22" s="227">
        <v>0.11872146118721461</v>
      </c>
      <c r="M22" s="227">
        <v>0.33980582524271846</v>
      </c>
      <c r="N22" s="227">
        <v>0.17511520737327188</v>
      </c>
      <c r="O22" s="226" t="s">
        <v>181</v>
      </c>
      <c r="P22" s="227">
        <v>5.4166666666666669E-2</v>
      </c>
      <c r="Q22" s="227">
        <v>1.2853470437017995E-2</v>
      </c>
      <c r="R22" s="227">
        <v>1.8018018018018018E-2</v>
      </c>
      <c r="S22" s="227">
        <v>4.4776119402985072E-2</v>
      </c>
      <c r="T22" s="227">
        <v>0</v>
      </c>
      <c r="U22" s="227">
        <v>3.5353535353535352E-2</v>
      </c>
      <c r="V22" s="227">
        <v>1.0526315789473684E-2</v>
      </c>
      <c r="W22" s="227">
        <v>5.1813471502590676E-3</v>
      </c>
      <c r="X22" s="227">
        <v>0</v>
      </c>
      <c r="Y22" s="227">
        <v>1.0676156583629894E-2</v>
      </c>
      <c r="Z22" s="227">
        <v>0</v>
      </c>
      <c r="AA22" s="227">
        <v>9.8360655737704916E-2</v>
      </c>
      <c r="AB22" s="226" t="s">
        <v>181</v>
      </c>
      <c r="AC22" s="227">
        <v>0</v>
      </c>
      <c r="AD22" s="242">
        <v>0.1396508728179551</v>
      </c>
      <c r="AE22" s="242">
        <v>0.29292929292929293</v>
      </c>
      <c r="AF22" s="242">
        <v>0.11055276381909548</v>
      </c>
      <c r="AG22" s="242">
        <v>4.0100250626566414E-2</v>
      </c>
      <c r="AH22" s="242">
        <v>8.8888888888888889E-3</v>
      </c>
      <c r="AI22" s="226" t="s">
        <v>182</v>
      </c>
      <c r="AJ22" s="242">
        <v>8.9999999999999993E-3</v>
      </c>
      <c r="AK22" s="242">
        <v>8.9820359281437123E-3</v>
      </c>
      <c r="AL22" s="242">
        <v>1.1389521640091117E-2</v>
      </c>
      <c r="AM22" s="242">
        <v>2.4813895781637717E-3</v>
      </c>
      <c r="AN22" s="242">
        <v>6.9605568445475635E-3</v>
      </c>
      <c r="AO22" s="243">
        <v>0</v>
      </c>
      <c r="AP22" s="226" t="s">
        <v>182</v>
      </c>
      <c r="AQ22" s="243">
        <f t="shared" ref="AQ22:BA22" si="21">IFERROR((AQ23/AQ24),0)</f>
        <v>0</v>
      </c>
      <c r="AR22" s="243">
        <f t="shared" si="21"/>
        <v>0</v>
      </c>
      <c r="AS22" s="243">
        <f t="shared" si="21"/>
        <v>0</v>
      </c>
      <c r="AT22" s="243">
        <f t="shared" si="21"/>
        <v>0</v>
      </c>
      <c r="AU22" s="243">
        <f t="shared" si="21"/>
        <v>0</v>
      </c>
      <c r="AV22" s="243">
        <f t="shared" si="21"/>
        <v>2.2075055187637969E-3</v>
      </c>
      <c r="AW22" s="243">
        <f t="shared" si="21"/>
        <v>0</v>
      </c>
      <c r="AX22" s="243">
        <f t="shared" si="21"/>
        <v>0</v>
      </c>
      <c r="AY22" s="243">
        <f t="shared" si="21"/>
        <v>0</v>
      </c>
      <c r="AZ22" s="243">
        <f t="shared" si="21"/>
        <v>0</v>
      </c>
      <c r="BA22" s="243">
        <f t="shared" si="21"/>
        <v>0</v>
      </c>
      <c r="BB22" s="228" t="s">
        <v>183</v>
      </c>
      <c r="BC22" s="190" t="s">
        <v>184</v>
      </c>
      <c r="BD22" s="244">
        <f t="shared" ref="BD22:CQ22" si="22">IFERROR((BD23/BD24),0)</f>
        <v>0</v>
      </c>
      <c r="BE22" s="244">
        <f t="shared" si="22"/>
        <v>0</v>
      </c>
      <c r="BF22" s="244">
        <f t="shared" si="22"/>
        <v>0</v>
      </c>
      <c r="BG22" s="244">
        <f t="shared" si="22"/>
        <v>0</v>
      </c>
      <c r="BH22" s="244">
        <f t="shared" si="22"/>
        <v>0</v>
      </c>
      <c r="BI22" s="244">
        <f t="shared" si="22"/>
        <v>0</v>
      </c>
      <c r="BJ22" s="244">
        <f t="shared" si="22"/>
        <v>5.454545454545455E-3</v>
      </c>
      <c r="BK22" s="244">
        <f t="shared" si="22"/>
        <v>0</v>
      </c>
      <c r="BL22" s="244">
        <f t="shared" si="22"/>
        <v>0</v>
      </c>
      <c r="BM22" s="244">
        <f t="shared" si="22"/>
        <v>0</v>
      </c>
      <c r="BN22" s="244">
        <f t="shared" si="22"/>
        <v>0</v>
      </c>
      <c r="BO22" s="244">
        <f t="shared" si="22"/>
        <v>0</v>
      </c>
      <c r="BP22" s="244">
        <f t="shared" si="22"/>
        <v>0</v>
      </c>
      <c r="BQ22" s="244">
        <f t="shared" si="22"/>
        <v>0</v>
      </c>
      <c r="BR22" s="244">
        <f t="shared" si="22"/>
        <v>0</v>
      </c>
      <c r="BS22" s="244">
        <f t="shared" si="22"/>
        <v>0</v>
      </c>
      <c r="BT22" s="244">
        <f t="shared" si="22"/>
        <v>0</v>
      </c>
      <c r="BU22" s="244">
        <f t="shared" si="22"/>
        <v>0</v>
      </c>
      <c r="BV22" s="244">
        <f t="shared" si="22"/>
        <v>0</v>
      </c>
      <c r="BW22" s="244">
        <f t="shared" si="22"/>
        <v>0</v>
      </c>
      <c r="BX22" s="244">
        <f t="shared" si="22"/>
        <v>0</v>
      </c>
      <c r="BY22" s="244">
        <f t="shared" si="22"/>
        <v>0</v>
      </c>
      <c r="BZ22" s="244">
        <f t="shared" si="22"/>
        <v>0</v>
      </c>
      <c r="CA22" s="244">
        <f t="shared" si="22"/>
        <v>0</v>
      </c>
      <c r="CB22" s="244">
        <f t="shared" si="22"/>
        <v>0</v>
      </c>
      <c r="CC22" s="244">
        <f t="shared" si="22"/>
        <v>0</v>
      </c>
      <c r="CD22" s="244">
        <f t="shared" si="22"/>
        <v>0</v>
      </c>
      <c r="CE22" s="244">
        <f t="shared" si="22"/>
        <v>0</v>
      </c>
      <c r="CF22" s="244">
        <f t="shared" si="22"/>
        <v>0</v>
      </c>
      <c r="CG22" s="244">
        <f t="shared" si="22"/>
        <v>0</v>
      </c>
      <c r="CH22" s="244">
        <f t="shared" si="22"/>
        <v>0</v>
      </c>
      <c r="CI22" s="244">
        <f t="shared" si="22"/>
        <v>0</v>
      </c>
      <c r="CJ22" s="244">
        <f t="shared" si="22"/>
        <v>0</v>
      </c>
      <c r="CK22" s="244">
        <f t="shared" si="22"/>
        <v>0</v>
      </c>
      <c r="CL22" s="244">
        <f t="shared" si="22"/>
        <v>0</v>
      </c>
      <c r="CM22" s="244">
        <f t="shared" si="22"/>
        <v>0</v>
      </c>
      <c r="CN22" s="244">
        <f t="shared" si="22"/>
        <v>0</v>
      </c>
      <c r="CO22" s="244">
        <f t="shared" si="22"/>
        <v>0</v>
      </c>
      <c r="CP22" s="244">
        <f t="shared" si="22"/>
        <v>0</v>
      </c>
      <c r="CQ22" s="244">
        <f t="shared" si="22"/>
        <v>0</v>
      </c>
    </row>
    <row r="23" spans="1:256" ht="14.25" customHeight="1" x14ac:dyDescent="0.25">
      <c r="A23" s="229" t="s">
        <v>185</v>
      </c>
      <c r="B23" s="230"/>
      <c r="C23" s="245"/>
      <c r="D23" s="245">
        <v>0</v>
      </c>
      <c r="E23" s="245">
        <v>0</v>
      </c>
      <c r="F23" s="245">
        <v>1</v>
      </c>
      <c r="G23" s="245">
        <v>0</v>
      </c>
      <c r="H23" s="245">
        <v>5</v>
      </c>
      <c r="I23" s="245">
        <v>25</v>
      </c>
      <c r="J23" s="245">
        <v>37</v>
      </c>
      <c r="K23" s="245">
        <v>27</v>
      </c>
      <c r="L23" s="245">
        <v>26</v>
      </c>
      <c r="M23" s="245">
        <v>70</v>
      </c>
      <c r="N23" s="245">
        <v>38</v>
      </c>
      <c r="O23" s="230"/>
      <c r="P23" s="245">
        <v>13</v>
      </c>
      <c r="Q23" s="245">
        <v>5</v>
      </c>
      <c r="R23" s="245">
        <v>6</v>
      </c>
      <c r="S23" s="245">
        <v>9</v>
      </c>
      <c r="T23" s="245">
        <v>0</v>
      </c>
      <c r="U23" s="245">
        <v>7</v>
      </c>
      <c r="V23" s="245">
        <v>2</v>
      </c>
      <c r="W23" s="245">
        <v>1</v>
      </c>
      <c r="X23" s="245">
        <v>0</v>
      </c>
      <c r="Y23" s="245">
        <v>3</v>
      </c>
      <c r="Z23" s="245">
        <v>0</v>
      </c>
      <c r="AA23" s="245">
        <v>24</v>
      </c>
      <c r="AB23" s="230"/>
      <c r="AC23" s="245">
        <v>0</v>
      </c>
      <c r="AD23" s="245">
        <v>56</v>
      </c>
      <c r="AE23" s="245">
        <v>58</v>
      </c>
      <c r="AF23" s="245">
        <v>44</v>
      </c>
      <c r="AG23" s="245">
        <v>16</v>
      </c>
      <c r="AH23" s="245">
        <v>4</v>
      </c>
      <c r="AI23" s="230"/>
      <c r="AJ23" s="245">
        <v>14</v>
      </c>
      <c r="AK23" s="245">
        <v>3</v>
      </c>
      <c r="AL23" s="245">
        <v>5</v>
      </c>
      <c r="AM23" s="245">
        <v>1</v>
      </c>
      <c r="AN23" s="245">
        <v>3</v>
      </c>
      <c r="AO23" s="245">
        <v>0</v>
      </c>
      <c r="AP23" s="230"/>
      <c r="AQ23" s="245">
        <v>0</v>
      </c>
      <c r="AR23" s="245">
        <v>0</v>
      </c>
      <c r="AS23" s="245">
        <v>0</v>
      </c>
      <c r="AT23" s="245">
        <v>0</v>
      </c>
      <c r="AU23" s="245">
        <v>0</v>
      </c>
      <c r="AV23" s="245">
        <v>1</v>
      </c>
      <c r="AW23" s="245">
        <v>0</v>
      </c>
      <c r="AX23" s="245">
        <v>0</v>
      </c>
      <c r="AY23" s="245">
        <v>0</v>
      </c>
      <c r="AZ23" s="245">
        <v>0</v>
      </c>
      <c r="BA23" s="245">
        <v>0</v>
      </c>
      <c r="BB23" s="229" t="s">
        <v>185</v>
      </c>
      <c r="BC23" s="230"/>
      <c r="BD23" s="245">
        <v>0</v>
      </c>
      <c r="BE23" s="245">
        <f>BA23</f>
        <v>0</v>
      </c>
      <c r="BF23" s="245">
        <v>0</v>
      </c>
      <c r="BG23" s="245">
        <v>0</v>
      </c>
      <c r="BH23" s="245">
        <v>0</v>
      </c>
      <c r="BI23" s="245">
        <v>0</v>
      </c>
      <c r="BJ23" s="245">
        <v>3</v>
      </c>
      <c r="BK23" s="245">
        <v>0</v>
      </c>
      <c r="BL23" s="245">
        <v>0</v>
      </c>
      <c r="BM23" s="245">
        <v>0</v>
      </c>
      <c r="BN23" s="245">
        <v>0</v>
      </c>
      <c r="BO23" s="245">
        <v>0</v>
      </c>
      <c r="BP23" s="245">
        <v>0</v>
      </c>
      <c r="BQ23" s="245">
        <v>0</v>
      </c>
      <c r="BR23" s="245">
        <v>0</v>
      </c>
      <c r="BS23" s="245">
        <v>0</v>
      </c>
      <c r="BT23" s="245">
        <v>0</v>
      </c>
      <c r="BU23" s="245">
        <v>0</v>
      </c>
      <c r="BV23" s="245">
        <v>0</v>
      </c>
      <c r="BW23" s="245">
        <v>0</v>
      </c>
      <c r="BX23" s="245">
        <v>0</v>
      </c>
      <c r="BY23" s="245">
        <v>0</v>
      </c>
      <c r="BZ23" s="245">
        <v>0</v>
      </c>
      <c r="CA23" s="245">
        <v>0</v>
      </c>
      <c r="CB23" s="245">
        <v>0</v>
      </c>
      <c r="CC23" s="245">
        <v>0</v>
      </c>
      <c r="CD23" s="245">
        <v>0</v>
      </c>
      <c r="CE23" s="245">
        <v>0</v>
      </c>
      <c r="CF23" s="245">
        <v>0</v>
      </c>
      <c r="CG23" s="245">
        <v>0</v>
      </c>
      <c r="CH23" s="245">
        <v>0</v>
      </c>
      <c r="CI23" s="245">
        <v>0</v>
      </c>
      <c r="CJ23" s="245">
        <v>0</v>
      </c>
      <c r="CK23" s="245">
        <v>0</v>
      </c>
      <c r="CL23" s="245">
        <v>0</v>
      </c>
      <c r="CM23" s="245">
        <v>0</v>
      </c>
      <c r="CN23" s="245">
        <v>0</v>
      </c>
      <c r="CO23" s="245">
        <v>0</v>
      </c>
      <c r="CP23" s="245">
        <v>0</v>
      </c>
      <c r="CQ23" s="245">
        <v>0</v>
      </c>
    </row>
    <row r="24" spans="1:256" ht="14.25" customHeight="1" x14ac:dyDescent="0.25">
      <c r="A24" s="229" t="s">
        <v>186</v>
      </c>
      <c r="B24" s="230"/>
      <c r="C24" s="246"/>
      <c r="D24" s="246">
        <v>401</v>
      </c>
      <c r="E24" s="246">
        <v>449</v>
      </c>
      <c r="F24" s="246">
        <v>408</v>
      </c>
      <c r="G24" s="246">
        <v>166</v>
      </c>
      <c r="H24" s="246">
        <v>165</v>
      </c>
      <c r="I24" s="246">
        <v>200</v>
      </c>
      <c r="J24" s="246">
        <v>262</v>
      </c>
      <c r="K24" s="246">
        <v>271</v>
      </c>
      <c r="L24" s="246">
        <v>219</v>
      </c>
      <c r="M24" s="246">
        <v>206</v>
      </c>
      <c r="N24" s="246">
        <v>217</v>
      </c>
      <c r="O24" s="230"/>
      <c r="P24" s="246">
        <v>240</v>
      </c>
      <c r="Q24" s="246">
        <v>389</v>
      </c>
      <c r="R24" s="246">
        <v>333</v>
      </c>
      <c r="S24" s="246">
        <v>201</v>
      </c>
      <c r="T24" s="246">
        <v>183</v>
      </c>
      <c r="U24" s="246">
        <v>198</v>
      </c>
      <c r="V24" s="246">
        <v>190</v>
      </c>
      <c r="W24" s="246">
        <v>193</v>
      </c>
      <c r="X24" s="246">
        <v>251</v>
      </c>
      <c r="Y24" s="246">
        <v>281</v>
      </c>
      <c r="Z24" s="246">
        <v>243</v>
      </c>
      <c r="AA24" s="246">
        <v>244</v>
      </c>
      <c r="AB24" s="230"/>
      <c r="AC24" s="246">
        <v>310</v>
      </c>
      <c r="AD24" s="246">
        <v>401</v>
      </c>
      <c r="AE24" s="246">
        <v>198</v>
      </c>
      <c r="AF24" s="246">
        <v>398</v>
      </c>
      <c r="AG24" s="246">
        <v>399</v>
      </c>
      <c r="AH24" s="246">
        <v>450</v>
      </c>
      <c r="AI24" s="230"/>
      <c r="AJ24" s="246">
        <v>269</v>
      </c>
      <c r="AK24" s="246">
        <v>334</v>
      </c>
      <c r="AL24" s="246">
        <v>439</v>
      </c>
      <c r="AM24" s="246">
        <v>403</v>
      </c>
      <c r="AN24" s="246">
        <v>431</v>
      </c>
      <c r="AO24" s="246">
        <v>407</v>
      </c>
      <c r="AP24" s="230"/>
      <c r="AQ24" s="246">
        <v>446</v>
      </c>
      <c r="AR24" s="246">
        <v>490</v>
      </c>
      <c r="AS24" s="246">
        <v>480</v>
      </c>
      <c r="AT24" s="246">
        <v>478</v>
      </c>
      <c r="AU24" s="246">
        <v>398</v>
      </c>
      <c r="AV24" s="246">
        <v>453</v>
      </c>
      <c r="AW24" s="246">
        <v>436</v>
      </c>
      <c r="AX24" s="246">
        <v>429</v>
      </c>
      <c r="AY24" s="246">
        <v>490</v>
      </c>
      <c r="AZ24" s="246">
        <v>459</v>
      </c>
      <c r="BA24" s="246">
        <v>459</v>
      </c>
      <c r="BB24" s="229" t="s">
        <v>186</v>
      </c>
      <c r="BC24" s="230"/>
      <c r="BD24" s="246">
        <v>459</v>
      </c>
      <c r="BE24" s="246">
        <f>BA24</f>
        <v>459</v>
      </c>
      <c r="BF24" s="246">
        <v>533</v>
      </c>
      <c r="BG24" s="246">
        <v>579</v>
      </c>
      <c r="BH24" s="246">
        <v>714</v>
      </c>
      <c r="BI24" s="246">
        <v>778</v>
      </c>
      <c r="BJ24" s="246">
        <v>550</v>
      </c>
      <c r="BK24" s="246">
        <v>566</v>
      </c>
      <c r="BL24" s="246">
        <v>577</v>
      </c>
      <c r="BM24" s="246">
        <v>547</v>
      </c>
      <c r="BN24" s="246">
        <v>598</v>
      </c>
      <c r="BO24" s="246">
        <v>732</v>
      </c>
      <c r="BP24" s="246">
        <v>676</v>
      </c>
      <c r="BQ24" s="246">
        <v>630</v>
      </c>
      <c r="BR24" s="246">
        <v>569</v>
      </c>
      <c r="BS24" s="246">
        <v>549</v>
      </c>
      <c r="BT24" s="246">
        <v>614</v>
      </c>
      <c r="BU24" s="246">
        <v>685</v>
      </c>
      <c r="BV24" s="246">
        <v>593</v>
      </c>
      <c r="BW24" s="246">
        <v>639</v>
      </c>
      <c r="BX24" s="246">
        <v>619</v>
      </c>
      <c r="BY24" s="246">
        <v>584</v>
      </c>
      <c r="BZ24" s="246">
        <v>561</v>
      </c>
      <c r="CA24" s="246">
        <v>636</v>
      </c>
      <c r="CB24" s="246">
        <v>608</v>
      </c>
      <c r="CC24" s="246">
        <v>584</v>
      </c>
      <c r="CD24" s="246">
        <v>641</v>
      </c>
      <c r="CE24" s="246">
        <v>619</v>
      </c>
      <c r="CF24" s="246">
        <v>0</v>
      </c>
      <c r="CG24" s="246">
        <v>0</v>
      </c>
      <c r="CH24" s="246">
        <v>0</v>
      </c>
      <c r="CI24" s="246">
        <v>0</v>
      </c>
      <c r="CJ24" s="246">
        <v>0</v>
      </c>
      <c r="CK24" s="246">
        <v>0</v>
      </c>
      <c r="CL24" s="246">
        <v>0</v>
      </c>
      <c r="CM24" s="246">
        <v>0</v>
      </c>
      <c r="CN24" s="246">
        <v>0</v>
      </c>
      <c r="CO24" s="246">
        <v>0</v>
      </c>
      <c r="CP24" s="246">
        <v>0</v>
      </c>
      <c r="CQ24" s="246">
        <v>0</v>
      </c>
    </row>
    <row r="25" spans="1:256" s="241" customFormat="1" x14ac:dyDescent="0.2">
      <c r="A25" s="238"/>
      <c r="B25" s="239"/>
      <c r="C25" s="239">
        <v>43831</v>
      </c>
      <c r="D25" s="239">
        <v>43862</v>
      </c>
      <c r="E25" s="239">
        <v>43891</v>
      </c>
      <c r="F25" s="239">
        <v>43922</v>
      </c>
      <c r="G25" s="239">
        <v>43952</v>
      </c>
      <c r="H25" s="239">
        <v>43983</v>
      </c>
      <c r="I25" s="239">
        <v>44013</v>
      </c>
      <c r="J25" s="239">
        <v>44044</v>
      </c>
      <c r="K25" s="239">
        <v>44075</v>
      </c>
      <c r="L25" s="239">
        <v>44105</v>
      </c>
      <c r="M25" s="239">
        <v>44136</v>
      </c>
      <c r="N25" s="239">
        <v>44166</v>
      </c>
      <c r="O25" s="239"/>
      <c r="P25" s="239">
        <v>44197</v>
      </c>
      <c r="Q25" s="239">
        <v>44228</v>
      </c>
      <c r="R25" s="239">
        <v>44256</v>
      </c>
      <c r="S25" s="239">
        <v>44287</v>
      </c>
      <c r="T25" s="239">
        <v>44317</v>
      </c>
      <c r="U25" s="239">
        <v>44348</v>
      </c>
      <c r="V25" s="239">
        <v>44378</v>
      </c>
      <c r="W25" s="239">
        <v>44409</v>
      </c>
      <c r="X25" s="239">
        <v>44440</v>
      </c>
      <c r="Y25" s="239">
        <v>44470</v>
      </c>
      <c r="Z25" s="239">
        <v>44501</v>
      </c>
      <c r="AA25" s="239">
        <v>44531</v>
      </c>
      <c r="AB25" s="239"/>
      <c r="AC25" s="239">
        <v>44562</v>
      </c>
      <c r="AD25" s="239">
        <v>44593</v>
      </c>
      <c r="AE25" s="239">
        <v>44621</v>
      </c>
      <c r="AF25" s="239">
        <v>44652</v>
      </c>
      <c r="AG25" s="239">
        <v>44682</v>
      </c>
      <c r="AH25" s="239">
        <v>44713</v>
      </c>
      <c r="AI25" s="239"/>
      <c r="AJ25" s="239">
        <v>44743</v>
      </c>
      <c r="AK25" s="239">
        <v>44774</v>
      </c>
      <c r="AL25" s="239">
        <v>44805</v>
      </c>
      <c r="AM25" s="239">
        <v>44835</v>
      </c>
      <c r="AN25" s="239">
        <v>44866</v>
      </c>
      <c r="AO25" s="239">
        <v>44896</v>
      </c>
      <c r="AP25" s="239" t="str">
        <f>AP21</f>
        <v>Meta</v>
      </c>
      <c r="AQ25" s="239">
        <v>44927</v>
      </c>
      <c r="AR25" s="239">
        <v>44958</v>
      </c>
      <c r="AS25" s="239">
        <v>44986</v>
      </c>
      <c r="AT25" s="239">
        <v>45017</v>
      </c>
      <c r="AU25" s="239">
        <v>45047</v>
      </c>
      <c r="AV25" s="239">
        <v>45078</v>
      </c>
      <c r="AW25" s="239">
        <v>45108</v>
      </c>
      <c r="AX25" s="239">
        <v>45139</v>
      </c>
      <c r="AY25" s="239">
        <v>45170</v>
      </c>
      <c r="AZ25" s="239" t="str">
        <f>AZ4</f>
        <v>01-15-Out-23</v>
      </c>
      <c r="BA25" s="239">
        <f>BA4</f>
        <v>45200</v>
      </c>
      <c r="BB25" s="185"/>
      <c r="BC25" s="185" t="str">
        <f>BC21</f>
        <v>Meta</v>
      </c>
      <c r="BD25" s="185" t="str">
        <f t="shared" ref="BD25:CQ25" si="23">BD4</f>
        <v>16-31-Out-23</v>
      </c>
      <c r="BE25" s="185">
        <f t="shared" si="23"/>
        <v>45200</v>
      </c>
      <c r="BF25" s="185" t="e">
        <f t="shared" ca="1" si="23"/>
        <v>#NAME?</v>
      </c>
      <c r="BG25" s="185" t="e">
        <f t="shared" ca="1" si="23"/>
        <v>#NAME?</v>
      </c>
      <c r="BH25" s="185" t="e">
        <f t="shared" ca="1" si="23"/>
        <v>#NAME?</v>
      </c>
      <c r="BI25" s="185" t="e">
        <f t="shared" ca="1" si="23"/>
        <v>#NAME?</v>
      </c>
      <c r="BJ25" s="185" t="e">
        <f t="shared" ca="1" si="23"/>
        <v>#NAME?</v>
      </c>
      <c r="BK25" s="185" t="e">
        <f t="shared" ca="1" si="23"/>
        <v>#NAME?</v>
      </c>
      <c r="BL25" s="185" t="e">
        <f t="shared" ca="1" si="23"/>
        <v>#NAME?</v>
      </c>
      <c r="BM25" s="185" t="e">
        <f t="shared" ca="1" si="23"/>
        <v>#NAME?</v>
      </c>
      <c r="BN25" s="185" t="e">
        <f t="shared" ca="1" si="23"/>
        <v>#NAME?</v>
      </c>
      <c r="BO25" s="185" t="e">
        <f t="shared" ca="1" si="23"/>
        <v>#NAME?</v>
      </c>
      <c r="BP25" s="185" t="e">
        <f t="shared" ca="1" si="23"/>
        <v>#NAME?</v>
      </c>
      <c r="BQ25" s="185" t="e">
        <f t="shared" ca="1" si="23"/>
        <v>#NAME?</v>
      </c>
      <c r="BR25" s="185" t="e">
        <f t="shared" ca="1" si="23"/>
        <v>#NAME?</v>
      </c>
      <c r="BS25" s="185" t="e">
        <f t="shared" ca="1" si="23"/>
        <v>#NAME?</v>
      </c>
      <c r="BT25" s="185" t="e">
        <f t="shared" ca="1" si="23"/>
        <v>#NAME?</v>
      </c>
      <c r="BU25" s="185" t="e">
        <f t="shared" ca="1" si="23"/>
        <v>#NAME?</v>
      </c>
      <c r="BV25" s="185" t="e">
        <f t="shared" ca="1" si="23"/>
        <v>#NAME?</v>
      </c>
      <c r="BW25" s="185" t="e">
        <f t="shared" ca="1" si="23"/>
        <v>#NAME?</v>
      </c>
      <c r="BX25" s="185" t="e">
        <f t="shared" ca="1" si="23"/>
        <v>#NAME?</v>
      </c>
      <c r="BY25" s="185" t="e">
        <f t="shared" ca="1" si="23"/>
        <v>#NAME?</v>
      </c>
      <c r="BZ25" s="185" t="e">
        <f t="shared" ca="1" si="23"/>
        <v>#NAME?</v>
      </c>
      <c r="CA25" s="185" t="e">
        <f t="shared" ca="1" si="23"/>
        <v>#NAME?</v>
      </c>
      <c r="CB25" s="185" t="e">
        <f t="shared" ca="1" si="23"/>
        <v>#NAME?</v>
      </c>
      <c r="CC25" s="185" t="e">
        <f t="shared" ca="1" si="23"/>
        <v>#NAME?</v>
      </c>
      <c r="CD25" s="185" t="e">
        <f t="shared" ca="1" si="23"/>
        <v>#NAME?</v>
      </c>
      <c r="CE25" s="185" t="e">
        <f t="shared" ca="1" si="23"/>
        <v>#NAME?</v>
      </c>
      <c r="CF25" s="185" t="e">
        <f t="shared" ca="1" si="23"/>
        <v>#NAME?</v>
      </c>
      <c r="CG25" s="185" t="e">
        <f t="shared" ca="1" si="23"/>
        <v>#NAME?</v>
      </c>
      <c r="CH25" s="185" t="e">
        <f t="shared" ca="1" si="23"/>
        <v>#NAME?</v>
      </c>
      <c r="CI25" s="185" t="e">
        <f t="shared" ca="1" si="23"/>
        <v>#NAME?</v>
      </c>
      <c r="CJ25" s="185" t="e">
        <f t="shared" ca="1" si="23"/>
        <v>#NAME?</v>
      </c>
      <c r="CK25" s="185" t="e">
        <f t="shared" ca="1" si="23"/>
        <v>#NAME?</v>
      </c>
      <c r="CL25" s="185" t="e">
        <f t="shared" ca="1" si="23"/>
        <v>#NAME?</v>
      </c>
      <c r="CM25" s="185" t="e">
        <f t="shared" ca="1" si="23"/>
        <v>#NAME?</v>
      </c>
      <c r="CN25" s="185" t="e">
        <f t="shared" ca="1" si="23"/>
        <v>#NAME?</v>
      </c>
      <c r="CO25" s="185" t="e">
        <f t="shared" ca="1" si="23"/>
        <v>#NAME?</v>
      </c>
      <c r="CP25" s="185" t="e">
        <f t="shared" ca="1" si="23"/>
        <v>#NAME?</v>
      </c>
      <c r="CQ25" s="185" t="e">
        <f t="shared" ca="1" si="23"/>
        <v>#NAME?</v>
      </c>
      <c r="CR25" s="240"/>
      <c r="CS25" s="240"/>
      <c r="CT25" s="240"/>
      <c r="CU25" s="240"/>
      <c r="CV25" s="240"/>
      <c r="CW25" s="240"/>
      <c r="CX25" s="240"/>
      <c r="CY25" s="240"/>
      <c r="CZ25" s="240"/>
      <c r="DA25" s="240"/>
      <c r="DB25" s="240"/>
      <c r="DC25" s="240"/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240"/>
      <c r="DU25" s="240"/>
      <c r="DV25" s="240"/>
      <c r="DW25" s="240"/>
      <c r="DX25" s="240"/>
      <c r="DY25" s="240"/>
      <c r="DZ25" s="240"/>
      <c r="EA25" s="240"/>
      <c r="EB25" s="240"/>
      <c r="EC25" s="240"/>
      <c r="ED25" s="240"/>
      <c r="EE25" s="240"/>
      <c r="EF25" s="240"/>
      <c r="EG25" s="240"/>
      <c r="EH25" s="240"/>
      <c r="EI25" s="240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0"/>
      <c r="EW25" s="240"/>
      <c r="EX25" s="240"/>
      <c r="EY25" s="240"/>
      <c r="EZ25" s="240"/>
      <c r="FA25" s="240"/>
      <c r="FB25" s="240"/>
      <c r="FC25" s="240"/>
      <c r="FD25" s="240"/>
      <c r="FE25" s="240"/>
      <c r="FF25" s="240"/>
      <c r="FG25" s="240"/>
      <c r="FH25" s="240"/>
      <c r="FI25" s="240"/>
      <c r="FJ25" s="240"/>
      <c r="FK25" s="240"/>
      <c r="FL25" s="240"/>
      <c r="FM25" s="240"/>
      <c r="FN25" s="240"/>
      <c r="FO25" s="240"/>
      <c r="FP25" s="240"/>
      <c r="FQ25" s="240"/>
      <c r="FR25" s="240"/>
      <c r="FS25" s="240"/>
      <c r="FT25" s="240"/>
      <c r="FU25" s="240"/>
      <c r="FV25" s="240"/>
      <c r="FW25" s="240"/>
      <c r="FX25" s="240"/>
      <c r="FY25" s="240"/>
      <c r="FZ25" s="240"/>
      <c r="GA25" s="240"/>
      <c r="GB25" s="240"/>
      <c r="GC25" s="240"/>
      <c r="GD25" s="240"/>
      <c r="GE25" s="240"/>
      <c r="GF25" s="240"/>
      <c r="GG25" s="240"/>
      <c r="GH25" s="240"/>
      <c r="GI25" s="240"/>
      <c r="GJ25" s="240"/>
      <c r="GK25" s="240"/>
      <c r="GL25" s="240"/>
      <c r="GM25" s="240"/>
      <c r="GN25" s="240"/>
      <c r="GO25" s="240"/>
      <c r="GP25" s="240"/>
      <c r="GQ25" s="240"/>
      <c r="GR25" s="240"/>
      <c r="GS25" s="240"/>
      <c r="GT25" s="240"/>
      <c r="GU25" s="240"/>
      <c r="GV25" s="240"/>
      <c r="GW25" s="240"/>
      <c r="GX25" s="240"/>
      <c r="GY25" s="240"/>
      <c r="GZ25" s="240"/>
      <c r="HA25" s="240"/>
      <c r="HB25" s="240"/>
      <c r="HC25" s="240"/>
      <c r="HD25" s="240"/>
      <c r="HE25" s="240"/>
      <c r="HF25" s="240"/>
      <c r="HG25" s="240"/>
      <c r="HH25" s="240"/>
      <c r="HI25" s="240"/>
      <c r="HJ25" s="240"/>
      <c r="HK25" s="240"/>
      <c r="HL25" s="240"/>
      <c r="HM25" s="240"/>
      <c r="HN25" s="240"/>
      <c r="HO25" s="240"/>
      <c r="HP25" s="240"/>
      <c r="HQ25" s="240"/>
      <c r="HR25" s="240"/>
      <c r="HS25" s="240"/>
      <c r="HT25" s="240"/>
      <c r="HU25" s="240"/>
      <c r="HV25" s="240"/>
      <c r="HW25" s="240"/>
      <c r="HX25" s="240"/>
      <c r="HY25" s="240"/>
      <c r="HZ25" s="240"/>
      <c r="IA25" s="240"/>
      <c r="IB25" s="240"/>
      <c r="IC25" s="240"/>
      <c r="ID25" s="240"/>
      <c r="IE25" s="240"/>
      <c r="IF25" s="240"/>
      <c r="IG25" s="240"/>
      <c r="IH25" s="240"/>
      <c r="II25" s="240"/>
      <c r="IJ25" s="240"/>
      <c r="IK25" s="240"/>
      <c r="IL25" s="240"/>
      <c r="IM25" s="240"/>
      <c r="IN25" s="240"/>
      <c r="IO25" s="240"/>
      <c r="IP25" s="240"/>
      <c r="IQ25" s="240"/>
      <c r="IR25" s="240"/>
      <c r="IS25" s="240"/>
      <c r="IT25" s="240"/>
      <c r="IU25" s="240"/>
      <c r="IV25" s="240"/>
    </row>
    <row r="26" spans="1:256" s="193" customFormat="1" ht="25.5" hidden="1" x14ac:dyDescent="0.25">
      <c r="A26" s="225" t="s">
        <v>187</v>
      </c>
      <c r="B26" s="247" t="s">
        <v>175</v>
      </c>
      <c r="C26" s="227">
        <v>2.967359050445104E-2</v>
      </c>
      <c r="D26" s="227">
        <v>2.5936599423631124E-2</v>
      </c>
      <c r="E26" s="227">
        <v>4.779411764705882E-2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4.3478260869565216E-2</v>
      </c>
      <c r="O26" s="247" t="s">
        <v>175</v>
      </c>
      <c r="P26" s="227">
        <v>6.6147859922178989E-2</v>
      </c>
      <c r="Q26" s="227">
        <v>3.0434782608695653E-2</v>
      </c>
      <c r="R26" s="227">
        <v>2.9411764705882353E-2</v>
      </c>
      <c r="S26" s="227">
        <v>0</v>
      </c>
      <c r="T26" s="227">
        <v>0</v>
      </c>
      <c r="U26" s="227">
        <v>0</v>
      </c>
      <c r="V26" s="227">
        <v>0</v>
      </c>
      <c r="W26" s="227">
        <v>1.8691588785046728E-2</v>
      </c>
      <c r="X26" s="227">
        <v>9.5588235294117641E-2</v>
      </c>
      <c r="Y26" s="227">
        <v>4.4117647058823532E-2</v>
      </c>
      <c r="Z26" s="227">
        <v>9.8484848484848481E-2</v>
      </c>
      <c r="AA26" s="227">
        <v>3.875968992248062E-2</v>
      </c>
      <c r="AB26" s="247" t="s">
        <v>175</v>
      </c>
      <c r="AC26" s="227">
        <v>2.1052631578947368E-2</v>
      </c>
      <c r="AD26" s="227">
        <v>0</v>
      </c>
      <c r="AE26" s="227">
        <v>4.4843049327354259E-3</v>
      </c>
      <c r="AF26" s="227">
        <v>6.7375886524822695E-2</v>
      </c>
      <c r="AG26" s="227">
        <v>7.4803149606299218E-2</v>
      </c>
      <c r="AH26" s="227">
        <v>4.0816326530612242E-2</v>
      </c>
      <c r="AI26" s="247" t="s">
        <v>175</v>
      </c>
      <c r="AJ26" s="227">
        <v>1.3513513513513514E-2</v>
      </c>
      <c r="AK26" s="227">
        <v>9.0634441087613302E-3</v>
      </c>
      <c r="AL26" s="227">
        <v>5.5118110236220472E-2</v>
      </c>
      <c r="AM26" s="227">
        <v>6.7796610169491525E-2</v>
      </c>
      <c r="AN26" s="227">
        <v>5.6390977443609019E-2</v>
      </c>
      <c r="AO26" s="227">
        <v>6.4102564102564097E-2</v>
      </c>
      <c r="AP26" s="247" t="s">
        <v>175</v>
      </c>
      <c r="AQ26" s="227">
        <f t="shared" ref="AQ26:BA26" si="24">IFERROR((AQ27/AQ28),0)</f>
        <v>0</v>
      </c>
      <c r="AR26" s="227">
        <f t="shared" si="24"/>
        <v>0</v>
      </c>
      <c r="AS26" s="227">
        <f t="shared" si="24"/>
        <v>0</v>
      </c>
      <c r="AT26" s="227">
        <f t="shared" si="24"/>
        <v>0</v>
      </c>
      <c r="AU26" s="227">
        <f t="shared" si="24"/>
        <v>0</v>
      </c>
      <c r="AV26" s="227">
        <f t="shared" si="24"/>
        <v>0</v>
      </c>
      <c r="AW26" s="227">
        <f t="shared" si="24"/>
        <v>0</v>
      </c>
      <c r="AX26" s="227">
        <f t="shared" si="24"/>
        <v>0</v>
      </c>
      <c r="AY26" s="227">
        <f t="shared" si="24"/>
        <v>0</v>
      </c>
      <c r="AZ26" s="227">
        <f t="shared" si="24"/>
        <v>0.11214953271028037</v>
      </c>
      <c r="BA26" s="227">
        <f t="shared" si="24"/>
        <v>0.10300429184549356</v>
      </c>
      <c r="BB26" s="248"/>
      <c r="BC26" s="249"/>
      <c r="BD26" s="250"/>
      <c r="BE26" s="250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</row>
    <row r="27" spans="1:256" hidden="1" x14ac:dyDescent="0.25">
      <c r="A27" s="252" t="s">
        <v>188</v>
      </c>
      <c r="B27" s="253"/>
      <c r="C27" s="254">
        <v>10</v>
      </c>
      <c r="D27" s="254">
        <v>9</v>
      </c>
      <c r="E27" s="254">
        <v>13</v>
      </c>
      <c r="F27" s="254">
        <v>0</v>
      </c>
      <c r="G27" s="254">
        <v>0</v>
      </c>
      <c r="H27" s="254">
        <v>0</v>
      </c>
      <c r="I27" s="254">
        <v>0</v>
      </c>
      <c r="J27" s="254">
        <v>0</v>
      </c>
      <c r="K27" s="254">
        <v>0</v>
      </c>
      <c r="L27" s="254">
        <v>0</v>
      </c>
      <c r="M27" s="254">
        <v>0</v>
      </c>
      <c r="N27" s="254">
        <v>7</v>
      </c>
      <c r="O27" s="253"/>
      <c r="P27" s="254">
        <v>17</v>
      </c>
      <c r="Q27" s="254">
        <v>7</v>
      </c>
      <c r="R27" s="254">
        <v>1</v>
      </c>
      <c r="S27" s="254">
        <v>0</v>
      </c>
      <c r="T27" s="254">
        <v>0</v>
      </c>
      <c r="U27" s="254">
        <v>0</v>
      </c>
      <c r="V27" s="254">
        <v>0</v>
      </c>
      <c r="W27" s="254">
        <v>2</v>
      </c>
      <c r="X27" s="254">
        <v>13</v>
      </c>
      <c r="Y27" s="254">
        <v>6</v>
      </c>
      <c r="Z27" s="254">
        <v>13</v>
      </c>
      <c r="AA27" s="254">
        <v>5</v>
      </c>
      <c r="AB27" s="253"/>
      <c r="AC27" s="254">
        <v>4</v>
      </c>
      <c r="AD27" s="254">
        <v>0</v>
      </c>
      <c r="AE27" s="254">
        <v>1</v>
      </c>
      <c r="AF27" s="254">
        <v>19</v>
      </c>
      <c r="AG27" s="254">
        <v>19</v>
      </c>
      <c r="AH27" s="254">
        <v>4</v>
      </c>
      <c r="AI27" s="253"/>
      <c r="AJ27" s="254">
        <v>2</v>
      </c>
      <c r="AK27" s="254">
        <v>3</v>
      </c>
      <c r="AL27" s="254">
        <v>14</v>
      </c>
      <c r="AM27" s="254">
        <v>20</v>
      </c>
      <c r="AN27" s="254">
        <v>15</v>
      </c>
      <c r="AO27" s="254">
        <v>20</v>
      </c>
      <c r="AP27" s="253"/>
      <c r="AQ27" s="237">
        <v>0</v>
      </c>
      <c r="AR27" s="237">
        <v>0</v>
      </c>
      <c r="AS27" s="237">
        <v>2</v>
      </c>
      <c r="AT27" s="237">
        <v>5</v>
      </c>
      <c r="AU27" s="237">
        <v>1</v>
      </c>
      <c r="AV27" s="237">
        <v>0</v>
      </c>
      <c r="AW27" s="237">
        <v>1</v>
      </c>
      <c r="AX27" s="237">
        <v>2</v>
      </c>
      <c r="AY27" s="237">
        <v>0</v>
      </c>
      <c r="AZ27" s="237">
        <v>12</v>
      </c>
      <c r="BA27" s="237">
        <v>24</v>
      </c>
      <c r="BB27" s="255"/>
      <c r="BC27" s="256"/>
      <c r="BD27" s="257"/>
      <c r="BE27" s="257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</row>
    <row r="28" spans="1:256" hidden="1" x14ac:dyDescent="0.25">
      <c r="A28" s="229" t="s">
        <v>189</v>
      </c>
      <c r="B28" s="253"/>
      <c r="C28" s="259">
        <v>337</v>
      </c>
      <c r="D28" s="259">
        <v>347</v>
      </c>
      <c r="E28" s="259">
        <v>272</v>
      </c>
      <c r="F28" s="259">
        <v>68</v>
      </c>
      <c r="G28" s="259">
        <v>52</v>
      </c>
      <c r="H28" s="259">
        <v>67</v>
      </c>
      <c r="I28" s="259">
        <v>85</v>
      </c>
      <c r="J28" s="259">
        <v>58</v>
      </c>
      <c r="K28" s="259">
        <v>63</v>
      </c>
      <c r="L28" s="259">
        <v>63</v>
      </c>
      <c r="M28" s="259">
        <v>55</v>
      </c>
      <c r="N28" s="259">
        <v>161</v>
      </c>
      <c r="O28" s="253"/>
      <c r="P28" s="259">
        <v>257</v>
      </c>
      <c r="Q28" s="259">
        <v>230</v>
      </c>
      <c r="R28" s="259">
        <v>34</v>
      </c>
      <c r="S28" s="259">
        <v>0</v>
      </c>
      <c r="T28" s="259">
        <v>0</v>
      </c>
      <c r="U28" s="259">
        <v>0</v>
      </c>
      <c r="V28" s="259">
        <v>0</v>
      </c>
      <c r="W28" s="259">
        <v>107</v>
      </c>
      <c r="X28" s="259">
        <v>136</v>
      </c>
      <c r="Y28" s="259">
        <v>136</v>
      </c>
      <c r="Z28" s="259">
        <v>132</v>
      </c>
      <c r="AA28" s="259">
        <v>129</v>
      </c>
      <c r="AB28" s="253"/>
      <c r="AC28" s="259">
        <v>190</v>
      </c>
      <c r="AD28" s="259">
        <v>0</v>
      </c>
      <c r="AE28" s="259">
        <v>223</v>
      </c>
      <c r="AF28" s="259">
        <v>282</v>
      </c>
      <c r="AG28" s="259">
        <v>254</v>
      </c>
      <c r="AH28" s="259">
        <v>98</v>
      </c>
      <c r="AI28" s="253"/>
      <c r="AJ28" s="259">
        <v>148</v>
      </c>
      <c r="AK28" s="259">
        <v>331</v>
      </c>
      <c r="AL28" s="259">
        <v>254</v>
      </c>
      <c r="AM28" s="259">
        <v>295</v>
      </c>
      <c r="AN28" s="259">
        <v>266</v>
      </c>
      <c r="AO28" s="259">
        <v>312</v>
      </c>
      <c r="AP28" s="253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5"/>
      <c r="BC28" s="256"/>
      <c r="BD28" s="260"/>
      <c r="BE28" s="260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</row>
    <row r="29" spans="1:256" s="193" customFormat="1" ht="25.5" x14ac:dyDescent="0.25">
      <c r="A29" s="262"/>
      <c r="B29" s="263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3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3"/>
      <c r="AC29" s="264"/>
      <c r="AD29" s="264"/>
      <c r="AE29" s="264"/>
      <c r="AF29" s="264"/>
      <c r="AG29" s="264"/>
      <c r="AH29" s="264"/>
      <c r="AI29" s="263"/>
      <c r="AJ29" s="264"/>
      <c r="AK29" s="264"/>
      <c r="AL29" s="264"/>
      <c r="AM29" s="264"/>
      <c r="AN29" s="264"/>
      <c r="AO29" s="264"/>
      <c r="AP29" s="263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28" t="s">
        <v>190</v>
      </c>
      <c r="BC29" s="265" t="s">
        <v>175</v>
      </c>
      <c r="BD29" s="77">
        <f t="shared" ref="BD29:CQ29" si="25">IFERROR(ROUND((BD30/BD31),4),0)</f>
        <v>0</v>
      </c>
      <c r="BE29" s="77">
        <f t="shared" si="25"/>
        <v>0</v>
      </c>
      <c r="BF29" s="77">
        <f t="shared" si="25"/>
        <v>2.58E-2</v>
      </c>
      <c r="BG29" s="77">
        <f t="shared" si="25"/>
        <v>7.1999999999999998E-3</v>
      </c>
      <c r="BH29" s="77">
        <f t="shared" si="25"/>
        <v>7.1000000000000004E-3</v>
      </c>
      <c r="BI29" s="77">
        <f t="shared" si="25"/>
        <v>7.1000000000000004E-3</v>
      </c>
      <c r="BJ29" s="77">
        <f t="shared" si="25"/>
        <v>1.41E-2</v>
      </c>
      <c r="BK29" s="77">
        <f t="shared" si="25"/>
        <v>0</v>
      </c>
      <c r="BL29" s="77">
        <f t="shared" si="25"/>
        <v>1.32E-2</v>
      </c>
      <c r="BM29" s="77">
        <f t="shared" si="25"/>
        <v>0</v>
      </c>
      <c r="BN29" s="77">
        <f t="shared" si="25"/>
        <v>2.0799999999999999E-2</v>
      </c>
      <c r="BO29" s="77">
        <f t="shared" si="25"/>
        <v>1.4E-2</v>
      </c>
      <c r="BP29" s="77">
        <f t="shared" si="25"/>
        <v>0</v>
      </c>
      <c r="BQ29" s="77">
        <f t="shared" si="25"/>
        <v>0</v>
      </c>
      <c r="BR29" s="77">
        <f t="shared" si="25"/>
        <v>2.5000000000000001E-2</v>
      </c>
      <c r="BS29" s="77">
        <f t="shared" si="25"/>
        <v>2.76E-2</v>
      </c>
      <c r="BT29" s="77">
        <f t="shared" si="25"/>
        <v>2.1299999999999999E-2</v>
      </c>
      <c r="BU29" s="77">
        <f t="shared" si="25"/>
        <v>2.1000000000000001E-2</v>
      </c>
      <c r="BV29" s="77">
        <f t="shared" si="25"/>
        <v>2.76E-2</v>
      </c>
      <c r="BW29" s="77">
        <f t="shared" si="25"/>
        <v>2.1000000000000001E-2</v>
      </c>
      <c r="BX29" s="77">
        <f t="shared" si="25"/>
        <v>2.0400000000000001E-2</v>
      </c>
      <c r="BY29" s="77">
        <f t="shared" si="25"/>
        <v>7.0000000000000001E-3</v>
      </c>
      <c r="BZ29" s="77">
        <f t="shared" si="25"/>
        <v>1.43E-2</v>
      </c>
      <c r="CA29" s="77">
        <f t="shared" si="25"/>
        <v>0</v>
      </c>
      <c r="CB29" s="77">
        <f t="shared" si="25"/>
        <v>1.3599999999999999E-2</v>
      </c>
      <c r="CC29" s="77">
        <f t="shared" si="25"/>
        <v>7.3000000000000001E-3</v>
      </c>
      <c r="CD29" s="77">
        <f t="shared" si="25"/>
        <v>1.46E-2</v>
      </c>
      <c r="CE29" s="77">
        <f t="shared" si="25"/>
        <v>7.4000000000000003E-3</v>
      </c>
      <c r="CF29" s="77">
        <f t="shared" si="25"/>
        <v>0</v>
      </c>
      <c r="CG29" s="77">
        <f t="shared" si="25"/>
        <v>0</v>
      </c>
      <c r="CH29" s="77">
        <f t="shared" si="25"/>
        <v>0</v>
      </c>
      <c r="CI29" s="77">
        <f t="shared" si="25"/>
        <v>0</v>
      </c>
      <c r="CJ29" s="77">
        <f t="shared" si="25"/>
        <v>0</v>
      </c>
      <c r="CK29" s="77">
        <f t="shared" si="25"/>
        <v>0</v>
      </c>
      <c r="CL29" s="77">
        <f t="shared" si="25"/>
        <v>0</v>
      </c>
      <c r="CM29" s="77">
        <f t="shared" si="25"/>
        <v>0</v>
      </c>
      <c r="CN29" s="77">
        <f t="shared" si="25"/>
        <v>0</v>
      </c>
      <c r="CO29" s="77">
        <f t="shared" si="25"/>
        <v>0</v>
      </c>
      <c r="CP29" s="77">
        <f t="shared" si="25"/>
        <v>0</v>
      </c>
      <c r="CQ29" s="77">
        <f t="shared" si="25"/>
        <v>0</v>
      </c>
    </row>
    <row r="30" spans="1:256" x14ac:dyDescent="0.25">
      <c r="A30" s="266"/>
      <c r="B30" s="267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7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7"/>
      <c r="AC30" s="268"/>
      <c r="AD30" s="268"/>
      <c r="AE30" s="268"/>
      <c r="AF30" s="268"/>
      <c r="AG30" s="268"/>
      <c r="AH30" s="268"/>
      <c r="AI30" s="267"/>
      <c r="AJ30" s="268"/>
      <c r="AK30" s="268"/>
      <c r="AL30" s="268"/>
      <c r="AM30" s="268"/>
      <c r="AN30" s="268"/>
      <c r="AO30" s="268"/>
      <c r="AP30" s="267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29" t="s">
        <v>191</v>
      </c>
      <c r="BC30" s="253"/>
      <c r="BD30" s="254">
        <v>0</v>
      </c>
      <c r="BE30" s="254">
        <v>0</v>
      </c>
      <c r="BF30" s="237">
        <v>4</v>
      </c>
      <c r="BG30" s="237">
        <v>1</v>
      </c>
      <c r="BH30" s="237">
        <v>1</v>
      </c>
      <c r="BI30" s="237">
        <v>1</v>
      </c>
      <c r="BJ30" s="237">
        <v>2</v>
      </c>
      <c r="BK30" s="237">
        <v>0</v>
      </c>
      <c r="BL30" s="237">
        <v>2</v>
      </c>
      <c r="BM30" s="237">
        <v>0</v>
      </c>
      <c r="BN30" s="237">
        <v>3</v>
      </c>
      <c r="BO30" s="237">
        <v>2</v>
      </c>
      <c r="BP30" s="237">
        <v>0</v>
      </c>
      <c r="BQ30" s="237">
        <v>0</v>
      </c>
      <c r="BR30" s="237">
        <v>4</v>
      </c>
      <c r="BS30" s="237">
        <v>4</v>
      </c>
      <c r="BT30" s="237">
        <v>3</v>
      </c>
      <c r="BU30" s="237">
        <v>3</v>
      </c>
      <c r="BV30" s="237">
        <v>4</v>
      </c>
      <c r="BW30" s="237">
        <v>3</v>
      </c>
      <c r="BX30" s="237">
        <v>3</v>
      </c>
      <c r="BY30" s="237">
        <v>1</v>
      </c>
      <c r="BZ30" s="237">
        <v>2</v>
      </c>
      <c r="CA30" s="237">
        <v>0</v>
      </c>
      <c r="CB30" s="237">
        <v>2</v>
      </c>
      <c r="CC30" s="237">
        <v>1</v>
      </c>
      <c r="CD30" s="237">
        <v>2</v>
      </c>
      <c r="CE30" s="237">
        <v>1</v>
      </c>
      <c r="CF30" s="237">
        <v>0</v>
      </c>
      <c r="CG30" s="237">
        <v>0</v>
      </c>
      <c r="CH30" s="237">
        <v>0</v>
      </c>
      <c r="CI30" s="237">
        <v>0</v>
      </c>
      <c r="CJ30" s="237">
        <v>0</v>
      </c>
      <c r="CK30" s="237">
        <v>0</v>
      </c>
      <c r="CL30" s="237">
        <v>0</v>
      </c>
      <c r="CM30" s="237">
        <v>0</v>
      </c>
      <c r="CN30" s="237">
        <v>0</v>
      </c>
      <c r="CO30" s="237">
        <v>0</v>
      </c>
      <c r="CP30" s="237">
        <v>0</v>
      </c>
      <c r="CQ30" s="237">
        <v>0</v>
      </c>
    </row>
    <row r="31" spans="1:256" ht="15" customHeight="1" x14ac:dyDescent="0.25">
      <c r="A31" s="270"/>
      <c r="B31" s="267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67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67"/>
      <c r="AC31" s="271"/>
      <c r="AD31" s="271"/>
      <c r="AE31" s="271"/>
      <c r="AF31" s="271"/>
      <c r="AG31" s="271"/>
      <c r="AH31" s="271"/>
      <c r="AI31" s="267"/>
      <c r="AJ31" s="271"/>
      <c r="AK31" s="271"/>
      <c r="AL31" s="271"/>
      <c r="AM31" s="271"/>
      <c r="AN31" s="271"/>
      <c r="AO31" s="271"/>
      <c r="AP31" s="267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29" t="s">
        <v>192</v>
      </c>
      <c r="BC31" s="253"/>
      <c r="BD31" s="22">
        <f>BA28-AZ28</f>
        <v>126</v>
      </c>
      <c r="BE31" s="22">
        <f>BA28</f>
        <v>233</v>
      </c>
      <c r="BF31" s="259">
        <v>155</v>
      </c>
      <c r="BG31" s="259">
        <v>139</v>
      </c>
      <c r="BH31" s="259">
        <v>141</v>
      </c>
      <c r="BI31" s="259">
        <v>141</v>
      </c>
      <c r="BJ31" s="259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137</v>
      </c>
      <c r="CD31" s="22">
        <v>137</v>
      </c>
      <c r="CE31" s="22">
        <v>135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3" customFormat="1" ht="25.5" x14ac:dyDescent="0.25">
      <c r="A32" s="262"/>
      <c r="B32" s="263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3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3"/>
      <c r="AC32" s="264"/>
      <c r="AD32" s="264"/>
      <c r="AE32" s="264"/>
      <c r="AF32" s="264"/>
      <c r="AG32" s="264"/>
      <c r="AH32" s="264"/>
      <c r="AI32" s="263"/>
      <c r="AJ32" s="264"/>
      <c r="AK32" s="264"/>
      <c r="AL32" s="264"/>
      <c r="AM32" s="264"/>
      <c r="AN32" s="264"/>
      <c r="AO32" s="264"/>
      <c r="AP32" s="263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28" t="s">
        <v>193</v>
      </c>
      <c r="BC32" s="265" t="s">
        <v>194</v>
      </c>
      <c r="BD32" s="77">
        <f t="shared" ref="BD32:BS32" si="26">IFERROR(ROUND((BD33/BD34),4),0)</f>
        <v>0</v>
      </c>
      <c r="BE32" s="77">
        <f t="shared" si="26"/>
        <v>1.49E-2</v>
      </c>
      <c r="BF32" s="77">
        <f t="shared" si="26"/>
        <v>0</v>
      </c>
      <c r="BG32" s="77">
        <f t="shared" si="26"/>
        <v>0</v>
      </c>
      <c r="BH32" s="77">
        <f t="shared" si="26"/>
        <v>3.5000000000000003E-2</v>
      </c>
      <c r="BI32" s="77">
        <f t="shared" si="26"/>
        <v>1.72E-2</v>
      </c>
      <c r="BJ32" s="77">
        <f t="shared" si="26"/>
        <v>2.9100000000000001E-2</v>
      </c>
      <c r="BK32" s="77">
        <f t="shared" si="26"/>
        <v>6.5199999999999994E-2</v>
      </c>
      <c r="BL32" s="77">
        <f t="shared" si="26"/>
        <v>1.4200000000000001E-2</v>
      </c>
      <c r="BM32" s="77">
        <f t="shared" si="26"/>
        <v>3.2000000000000002E-3</v>
      </c>
      <c r="BN32" s="77">
        <f t="shared" si="26"/>
        <v>3.0499999999999999E-2</v>
      </c>
      <c r="BO32" s="77">
        <f t="shared" si="26"/>
        <v>0</v>
      </c>
      <c r="BP32" s="77">
        <f t="shared" si="26"/>
        <v>0</v>
      </c>
      <c r="BQ32" s="77">
        <f t="shared" si="26"/>
        <v>0</v>
      </c>
      <c r="BR32" s="77">
        <f t="shared" si="26"/>
        <v>0</v>
      </c>
      <c r="BS32" s="77">
        <f t="shared" si="26"/>
        <v>0</v>
      </c>
      <c r="BT32" s="77" t="s">
        <v>49</v>
      </c>
      <c r="BU32" s="77" t="s">
        <v>49</v>
      </c>
      <c r="BV32" s="77">
        <f t="shared" ref="BV32:CQ32" si="27">IFERROR(ROUND((BV33/BV34),4),0)</f>
        <v>0</v>
      </c>
      <c r="BW32" s="77" t="s">
        <v>195</v>
      </c>
      <c r="BX32" s="77">
        <f t="shared" si="27"/>
        <v>0</v>
      </c>
      <c r="BY32" s="77">
        <f t="shared" si="27"/>
        <v>0</v>
      </c>
      <c r="BZ32" s="77">
        <f t="shared" si="27"/>
        <v>0</v>
      </c>
      <c r="CA32" s="77">
        <f t="shared" si="27"/>
        <v>0</v>
      </c>
      <c r="CB32" s="77">
        <f t="shared" si="27"/>
        <v>0</v>
      </c>
      <c r="CC32" s="77">
        <f t="shared" si="27"/>
        <v>0</v>
      </c>
      <c r="CD32" s="77">
        <f t="shared" si="27"/>
        <v>0</v>
      </c>
      <c r="CE32" s="77">
        <f t="shared" si="27"/>
        <v>0</v>
      </c>
      <c r="CF32" s="77">
        <f t="shared" si="27"/>
        <v>0</v>
      </c>
      <c r="CG32" s="77">
        <f t="shared" si="27"/>
        <v>0</v>
      </c>
      <c r="CH32" s="77">
        <f t="shared" si="27"/>
        <v>0</v>
      </c>
      <c r="CI32" s="77">
        <f t="shared" si="27"/>
        <v>0</v>
      </c>
      <c r="CJ32" s="77">
        <f t="shared" si="27"/>
        <v>0</v>
      </c>
      <c r="CK32" s="77">
        <f t="shared" si="27"/>
        <v>0</v>
      </c>
      <c r="CL32" s="77">
        <f t="shared" si="27"/>
        <v>0</v>
      </c>
      <c r="CM32" s="77">
        <f t="shared" si="27"/>
        <v>0</v>
      </c>
      <c r="CN32" s="77">
        <f t="shared" si="27"/>
        <v>0</v>
      </c>
      <c r="CO32" s="77">
        <f t="shared" si="27"/>
        <v>0</v>
      </c>
      <c r="CP32" s="77">
        <f t="shared" si="27"/>
        <v>0</v>
      </c>
      <c r="CQ32" s="77">
        <f t="shared" si="27"/>
        <v>0</v>
      </c>
    </row>
    <row r="33" spans="1:256" ht="24" customHeight="1" x14ac:dyDescent="0.25">
      <c r="A33" s="266"/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7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7"/>
      <c r="AC33" s="268"/>
      <c r="AD33" s="268"/>
      <c r="AE33" s="268"/>
      <c r="AF33" s="268"/>
      <c r="AG33" s="268"/>
      <c r="AH33" s="268"/>
      <c r="AI33" s="267"/>
      <c r="AJ33" s="268"/>
      <c r="AK33" s="268"/>
      <c r="AL33" s="268"/>
      <c r="AM33" s="268"/>
      <c r="AN33" s="268"/>
      <c r="AO33" s="268"/>
      <c r="AP33" s="267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29" t="s">
        <v>196</v>
      </c>
      <c r="BC33" s="253"/>
      <c r="BD33" s="254" t="s">
        <v>49</v>
      </c>
      <c r="BE33" s="254">
        <v>3</v>
      </c>
      <c r="BF33" s="254">
        <v>0</v>
      </c>
      <c r="BG33" s="254">
        <v>0</v>
      </c>
      <c r="BH33" s="254">
        <v>5</v>
      </c>
      <c r="BI33" s="254">
        <v>2</v>
      </c>
      <c r="BJ33" s="254">
        <v>5</v>
      </c>
      <c r="BK33" s="254">
        <v>12</v>
      </c>
      <c r="BL33" s="254">
        <v>8</v>
      </c>
      <c r="BM33" s="254">
        <v>1</v>
      </c>
      <c r="BN33" s="254">
        <v>4</v>
      </c>
      <c r="BO33" s="254">
        <v>0</v>
      </c>
      <c r="BP33" s="254">
        <v>0</v>
      </c>
      <c r="BQ33" s="254">
        <v>0</v>
      </c>
      <c r="BR33" s="254">
        <v>0</v>
      </c>
      <c r="BS33" s="254" t="s">
        <v>49</v>
      </c>
      <c r="BT33" s="254" t="s">
        <v>49</v>
      </c>
      <c r="BU33" s="254" t="s">
        <v>49</v>
      </c>
      <c r="BV33" s="254" t="s">
        <v>49</v>
      </c>
      <c r="BW33" s="254" t="s">
        <v>195</v>
      </c>
      <c r="BX33" s="254" t="s">
        <v>195</v>
      </c>
      <c r="BY33" s="254" t="s">
        <v>49</v>
      </c>
      <c r="BZ33" s="254" t="s">
        <v>49</v>
      </c>
      <c r="CA33" s="254" t="s">
        <v>195</v>
      </c>
      <c r="CB33" s="254" t="s">
        <v>49</v>
      </c>
      <c r="CC33" s="254" t="s">
        <v>195</v>
      </c>
      <c r="CD33" s="254" t="s">
        <v>49</v>
      </c>
      <c r="CE33" s="254" t="s">
        <v>49</v>
      </c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</row>
    <row r="34" spans="1:256" ht="21" customHeight="1" x14ac:dyDescent="0.25">
      <c r="A34" s="270"/>
      <c r="B34" s="267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67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67"/>
      <c r="AC34" s="271"/>
      <c r="AD34" s="271"/>
      <c r="AE34" s="271"/>
      <c r="AF34" s="271"/>
      <c r="AG34" s="271"/>
      <c r="AH34" s="271"/>
      <c r="AI34" s="267"/>
      <c r="AJ34" s="271"/>
      <c r="AK34" s="271"/>
      <c r="AL34" s="271"/>
      <c r="AM34" s="271"/>
      <c r="AN34" s="271"/>
      <c r="AO34" s="271"/>
      <c r="AP34" s="267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29" t="s">
        <v>197</v>
      </c>
      <c r="BC34" s="253"/>
      <c r="BD34" s="254" t="s">
        <v>49</v>
      </c>
      <c r="BE34" s="259">
        <v>201</v>
      </c>
      <c r="BF34" s="259">
        <v>186</v>
      </c>
      <c r="BG34" s="259">
        <v>218</v>
      </c>
      <c r="BH34" s="259">
        <v>143</v>
      </c>
      <c r="BI34" s="259">
        <v>116</v>
      </c>
      <c r="BJ34" s="259">
        <v>172</v>
      </c>
      <c r="BK34" s="259">
        <v>184</v>
      </c>
      <c r="BL34" s="259">
        <v>564</v>
      </c>
      <c r="BM34" s="259">
        <f>31+73+126+78</f>
        <v>308</v>
      </c>
      <c r="BN34" s="259">
        <v>131</v>
      </c>
      <c r="BO34" s="259">
        <v>0</v>
      </c>
      <c r="BP34" s="259">
        <v>0</v>
      </c>
      <c r="BQ34" s="259">
        <v>0</v>
      </c>
      <c r="BR34" s="259">
        <v>0</v>
      </c>
      <c r="BS34" s="259" t="s">
        <v>49</v>
      </c>
      <c r="BT34" s="259" t="s">
        <v>49</v>
      </c>
      <c r="BU34" s="259" t="s">
        <v>49</v>
      </c>
      <c r="BV34" s="259" t="s">
        <v>49</v>
      </c>
      <c r="BW34" s="259" t="s">
        <v>195</v>
      </c>
      <c r="BX34" s="259" t="s">
        <v>195</v>
      </c>
      <c r="BY34" s="259" t="s">
        <v>49</v>
      </c>
      <c r="BZ34" s="259" t="s">
        <v>49</v>
      </c>
      <c r="CA34" s="259" t="s">
        <v>195</v>
      </c>
      <c r="CB34" s="254" t="s">
        <v>49</v>
      </c>
      <c r="CC34" s="259" t="s">
        <v>195</v>
      </c>
      <c r="CD34" s="259">
        <v>186</v>
      </c>
      <c r="CE34" s="259">
        <v>175</v>
      </c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</row>
    <row r="35" spans="1:256" s="193" customFormat="1" ht="25.5" x14ac:dyDescent="0.25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3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3"/>
      <c r="AC35" s="264"/>
      <c r="AD35" s="264"/>
      <c r="AE35" s="264"/>
      <c r="AF35" s="264"/>
      <c r="AG35" s="264"/>
      <c r="AH35" s="264"/>
      <c r="AI35" s="263"/>
      <c r="AJ35" s="264"/>
      <c r="AK35" s="264"/>
      <c r="AL35" s="264"/>
      <c r="AM35" s="264"/>
      <c r="AN35" s="264"/>
      <c r="AO35" s="264"/>
      <c r="AP35" s="263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28" t="s">
        <v>198</v>
      </c>
      <c r="BC35" s="265" t="s">
        <v>199</v>
      </c>
      <c r="BD35" s="77">
        <f t="shared" ref="BD35:CQ35" si="28">IFERROR(ROUND((BD36/BD37),4),0)</f>
        <v>0</v>
      </c>
      <c r="BE35" s="77">
        <f t="shared" si="28"/>
        <v>0</v>
      </c>
      <c r="BF35" s="77">
        <f t="shared" si="28"/>
        <v>0</v>
      </c>
      <c r="BG35" s="77">
        <f t="shared" si="28"/>
        <v>0</v>
      </c>
      <c r="BH35" s="77">
        <f t="shared" si="28"/>
        <v>0</v>
      </c>
      <c r="BI35" s="77">
        <f t="shared" si="28"/>
        <v>0</v>
      </c>
      <c r="BJ35" s="77">
        <f t="shared" si="28"/>
        <v>0</v>
      </c>
      <c r="BK35" s="77">
        <f t="shared" si="28"/>
        <v>0</v>
      </c>
      <c r="BL35" s="77">
        <f t="shared" si="28"/>
        <v>0</v>
      </c>
      <c r="BM35" s="77">
        <f t="shared" si="28"/>
        <v>0</v>
      </c>
      <c r="BN35" s="77">
        <f t="shared" si="28"/>
        <v>0</v>
      </c>
      <c r="BO35" s="77">
        <f t="shared" si="28"/>
        <v>5.4999999999999997E-3</v>
      </c>
      <c r="BP35" s="77">
        <f t="shared" si="28"/>
        <v>0</v>
      </c>
      <c r="BQ35" s="77">
        <f t="shared" si="28"/>
        <v>1.3599999999999999E-2</v>
      </c>
      <c r="BR35" s="77">
        <f t="shared" si="28"/>
        <v>6.4000000000000003E-3</v>
      </c>
      <c r="BS35" s="77">
        <f t="shared" si="28"/>
        <v>0</v>
      </c>
      <c r="BT35" s="77">
        <f t="shared" si="28"/>
        <v>0</v>
      </c>
      <c r="BU35" s="77">
        <f t="shared" si="28"/>
        <v>2.29E-2</v>
      </c>
      <c r="BV35" s="77">
        <f t="shared" si="28"/>
        <v>5.1999999999999998E-3</v>
      </c>
      <c r="BW35" s="77">
        <f t="shared" si="28"/>
        <v>4.8999999999999998E-3</v>
      </c>
      <c r="BX35" s="77">
        <f t="shared" si="28"/>
        <v>5.1999999999999998E-3</v>
      </c>
      <c r="BY35" s="77">
        <f t="shared" si="28"/>
        <v>3.56E-2</v>
      </c>
      <c r="BZ35" s="77">
        <f t="shared" si="28"/>
        <v>2.4400000000000002E-2</v>
      </c>
      <c r="CA35" s="77">
        <f t="shared" si="28"/>
        <v>0</v>
      </c>
      <c r="CB35" s="77">
        <f t="shared" si="28"/>
        <v>0</v>
      </c>
      <c r="CC35" s="77">
        <f t="shared" si="28"/>
        <v>0</v>
      </c>
      <c r="CD35" s="77">
        <f t="shared" si="28"/>
        <v>0</v>
      </c>
      <c r="CE35" s="77">
        <f t="shared" si="28"/>
        <v>0</v>
      </c>
      <c r="CF35" s="77">
        <f t="shared" si="28"/>
        <v>0</v>
      </c>
      <c r="CG35" s="77">
        <f t="shared" si="28"/>
        <v>0</v>
      </c>
      <c r="CH35" s="77">
        <f t="shared" si="28"/>
        <v>0</v>
      </c>
      <c r="CI35" s="77">
        <f t="shared" si="28"/>
        <v>0</v>
      </c>
      <c r="CJ35" s="77">
        <f t="shared" si="28"/>
        <v>0</v>
      </c>
      <c r="CK35" s="77">
        <f t="shared" si="28"/>
        <v>0</v>
      </c>
      <c r="CL35" s="77">
        <f t="shared" si="28"/>
        <v>0</v>
      </c>
      <c r="CM35" s="77">
        <f t="shared" si="28"/>
        <v>0</v>
      </c>
      <c r="CN35" s="77">
        <f t="shared" si="28"/>
        <v>0</v>
      </c>
      <c r="CO35" s="77">
        <f t="shared" si="28"/>
        <v>0</v>
      </c>
      <c r="CP35" s="77">
        <f t="shared" si="28"/>
        <v>0</v>
      </c>
      <c r="CQ35" s="77">
        <f t="shared" si="28"/>
        <v>0</v>
      </c>
    </row>
    <row r="36" spans="1:256" ht="24" customHeight="1" x14ac:dyDescent="0.25">
      <c r="A36" s="266"/>
      <c r="B36" s="267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7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7"/>
      <c r="AC36" s="268"/>
      <c r="AD36" s="268"/>
      <c r="AE36" s="268"/>
      <c r="AF36" s="268"/>
      <c r="AG36" s="268"/>
      <c r="AH36" s="268"/>
      <c r="AI36" s="267"/>
      <c r="AJ36" s="268"/>
      <c r="AK36" s="268"/>
      <c r="AL36" s="268"/>
      <c r="AM36" s="268"/>
      <c r="AN36" s="268"/>
      <c r="AO36" s="268"/>
      <c r="AP36" s="267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29" t="s">
        <v>200</v>
      </c>
      <c r="BC36" s="253"/>
      <c r="BD36" s="254" t="s">
        <v>49</v>
      </c>
      <c r="BE36" s="254">
        <v>0</v>
      </c>
      <c r="BF36" s="254">
        <v>0</v>
      </c>
      <c r="BG36" s="254">
        <v>0</v>
      </c>
      <c r="BH36" s="254">
        <v>0</v>
      </c>
      <c r="BI36" s="254">
        <v>0</v>
      </c>
      <c r="BJ36" s="254">
        <v>0</v>
      </c>
      <c r="BK36" s="254">
        <v>0</v>
      </c>
      <c r="BL36" s="254">
        <v>0</v>
      </c>
      <c r="BM36" s="254">
        <v>0</v>
      </c>
      <c r="BN36" s="254">
        <v>0</v>
      </c>
      <c r="BO36" s="254">
        <v>1</v>
      </c>
      <c r="BP36" s="254">
        <v>0</v>
      </c>
      <c r="BQ36" s="254">
        <v>3</v>
      </c>
      <c r="BR36" s="254">
        <v>1</v>
      </c>
      <c r="BS36" s="254">
        <v>0</v>
      </c>
      <c r="BT36" s="254">
        <v>0</v>
      </c>
      <c r="BU36" s="254">
        <v>4</v>
      </c>
      <c r="BV36" s="254">
        <v>1</v>
      </c>
      <c r="BW36" s="254">
        <v>1</v>
      </c>
      <c r="BX36" s="254">
        <v>1</v>
      </c>
      <c r="BY36" s="254">
        <v>8</v>
      </c>
      <c r="BZ36" s="254">
        <v>7</v>
      </c>
      <c r="CA36" s="254">
        <v>0</v>
      </c>
      <c r="CB36" s="254">
        <v>0</v>
      </c>
      <c r="CC36" s="254" t="s">
        <v>195</v>
      </c>
      <c r="CD36" s="254" t="s">
        <v>49</v>
      </c>
      <c r="CE36" s="254" t="s">
        <v>49</v>
      </c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</row>
    <row r="37" spans="1:256" ht="23.25" customHeight="1" x14ac:dyDescent="0.25">
      <c r="A37" s="270"/>
      <c r="B37" s="267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67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67"/>
      <c r="AC37" s="271"/>
      <c r="AD37" s="271"/>
      <c r="AE37" s="271"/>
      <c r="AF37" s="271"/>
      <c r="AG37" s="271"/>
      <c r="AH37" s="271"/>
      <c r="AI37" s="267"/>
      <c r="AJ37" s="271"/>
      <c r="AK37" s="271"/>
      <c r="AL37" s="271"/>
      <c r="AM37" s="271"/>
      <c r="AN37" s="271"/>
      <c r="AO37" s="271"/>
      <c r="AP37" s="267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29" t="s">
        <v>197</v>
      </c>
      <c r="BC37" s="253"/>
      <c r="BD37" s="254" t="s">
        <v>49</v>
      </c>
      <c r="BE37" s="259">
        <v>0</v>
      </c>
      <c r="BF37" s="259">
        <v>0</v>
      </c>
      <c r="BG37" s="259">
        <v>0</v>
      </c>
      <c r="BH37" s="259">
        <v>0</v>
      </c>
      <c r="BI37" s="259">
        <v>0</v>
      </c>
      <c r="BJ37" s="259">
        <v>0</v>
      </c>
      <c r="BK37" s="259">
        <v>0</v>
      </c>
      <c r="BL37" s="259">
        <v>0</v>
      </c>
      <c r="BM37" s="259">
        <v>0</v>
      </c>
      <c r="BN37" s="259">
        <v>0</v>
      </c>
      <c r="BO37" s="259">
        <v>181</v>
      </c>
      <c r="BP37" s="259">
        <v>233</v>
      </c>
      <c r="BQ37" s="259">
        <v>221</v>
      </c>
      <c r="BR37" s="259">
        <v>157</v>
      </c>
      <c r="BS37" s="259">
        <v>100</v>
      </c>
      <c r="BT37" s="259">
        <v>199</v>
      </c>
      <c r="BU37" s="259">
        <v>175</v>
      </c>
      <c r="BV37" s="259">
        <v>194</v>
      </c>
      <c r="BW37" s="259">
        <v>206</v>
      </c>
      <c r="BX37" s="259">
        <v>192</v>
      </c>
      <c r="BY37" s="259">
        <v>225</v>
      </c>
      <c r="BZ37" s="259">
        <f>3+12+24+185+63</f>
        <v>287</v>
      </c>
      <c r="CA37" s="259">
        <v>303</v>
      </c>
      <c r="CB37" s="259">
        <v>395</v>
      </c>
      <c r="CC37" s="259">
        <v>315</v>
      </c>
      <c r="CD37" s="259" t="s">
        <v>49</v>
      </c>
      <c r="CE37" s="259" t="s">
        <v>49</v>
      </c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</row>
    <row r="38" spans="1:256" s="193" customFormat="1" ht="25.5" hidden="1" x14ac:dyDescent="0.25">
      <c r="A38" s="225" t="s">
        <v>201</v>
      </c>
      <c r="B38" s="247" t="s">
        <v>175</v>
      </c>
      <c r="C38" s="227">
        <v>0</v>
      </c>
      <c r="D38" s="227">
        <v>8.6455331412103754E-3</v>
      </c>
      <c r="E38" s="227">
        <v>7.3529411764705881E-3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6.2111801242236021E-3</v>
      </c>
      <c r="O38" s="247" t="s">
        <v>175</v>
      </c>
      <c r="P38" s="227">
        <v>1.1673151750972763E-2</v>
      </c>
      <c r="Q38" s="227">
        <v>3.0434782608695653E-2</v>
      </c>
      <c r="R38" s="227">
        <v>0</v>
      </c>
      <c r="S38" s="227">
        <v>0</v>
      </c>
      <c r="T38" s="227">
        <v>0</v>
      </c>
      <c r="U38" s="227">
        <v>0</v>
      </c>
      <c r="V38" s="227">
        <v>0</v>
      </c>
      <c r="W38" s="227">
        <v>0</v>
      </c>
      <c r="X38" s="227">
        <v>7.3529411764705881E-3</v>
      </c>
      <c r="Y38" s="227">
        <v>7.3529411764705881E-3</v>
      </c>
      <c r="Z38" s="227">
        <v>1.5151515151515152E-2</v>
      </c>
      <c r="AA38" s="227">
        <v>7.7519379844961239E-3</v>
      </c>
      <c r="AB38" s="247" t="s">
        <v>175</v>
      </c>
      <c r="AC38" s="227">
        <v>0</v>
      </c>
      <c r="AD38" s="227">
        <v>0</v>
      </c>
      <c r="AE38" s="227">
        <v>0</v>
      </c>
      <c r="AF38" s="227">
        <v>0</v>
      </c>
      <c r="AG38" s="227">
        <v>0</v>
      </c>
      <c r="AH38" s="227">
        <v>4.0816326530612242E-2</v>
      </c>
      <c r="AI38" s="247" t="s">
        <v>182</v>
      </c>
      <c r="AJ38" s="227">
        <v>0</v>
      </c>
      <c r="AK38" s="227">
        <v>0</v>
      </c>
      <c r="AL38" s="227">
        <v>0</v>
      </c>
      <c r="AM38" s="227">
        <v>6.1016949152542375E-2</v>
      </c>
      <c r="AN38" s="227">
        <v>1.5037593984962405E-2</v>
      </c>
      <c r="AO38" s="227">
        <v>0</v>
      </c>
      <c r="AP38" s="247" t="s">
        <v>182</v>
      </c>
      <c r="AQ38" s="227">
        <f t="shared" ref="AQ38:BA38" si="29">IFERROR((AQ39/AQ40),0)</f>
        <v>0</v>
      </c>
      <c r="AR38" s="227">
        <f t="shared" si="29"/>
        <v>0</v>
      </c>
      <c r="AS38" s="227">
        <f t="shared" si="29"/>
        <v>0</v>
      </c>
      <c r="AT38" s="227">
        <f t="shared" si="29"/>
        <v>0</v>
      </c>
      <c r="AU38" s="227">
        <f t="shared" si="29"/>
        <v>0</v>
      </c>
      <c r="AV38" s="227">
        <f t="shared" si="29"/>
        <v>0</v>
      </c>
      <c r="AW38" s="227">
        <f t="shared" si="29"/>
        <v>0</v>
      </c>
      <c r="AX38" s="227">
        <f t="shared" si="29"/>
        <v>0</v>
      </c>
      <c r="AY38" s="227">
        <f t="shared" si="29"/>
        <v>0</v>
      </c>
      <c r="AZ38" s="227">
        <f t="shared" si="29"/>
        <v>9.3457943925233638E-3</v>
      </c>
      <c r="BA38" s="227">
        <f t="shared" si="29"/>
        <v>4.2918454935622317E-3</v>
      </c>
      <c r="BB38" s="264"/>
      <c r="BC38" s="264"/>
      <c r="BD38" s="264"/>
      <c r="BE38" s="264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</row>
    <row r="39" spans="1:256" hidden="1" x14ac:dyDescent="0.25">
      <c r="A39" s="252" t="s">
        <v>202</v>
      </c>
      <c r="B39" s="253"/>
      <c r="C39" s="254">
        <v>0</v>
      </c>
      <c r="D39" s="254">
        <v>3</v>
      </c>
      <c r="E39" s="254">
        <v>2</v>
      </c>
      <c r="F39" s="254">
        <v>0</v>
      </c>
      <c r="G39" s="254">
        <v>0</v>
      </c>
      <c r="H39" s="254">
        <v>0</v>
      </c>
      <c r="I39" s="254">
        <v>0</v>
      </c>
      <c r="J39" s="254">
        <v>0</v>
      </c>
      <c r="K39" s="254">
        <v>0</v>
      </c>
      <c r="L39" s="254">
        <v>0</v>
      </c>
      <c r="M39" s="254">
        <v>0</v>
      </c>
      <c r="N39" s="254">
        <v>1</v>
      </c>
      <c r="O39" s="253"/>
      <c r="P39" s="254">
        <v>3</v>
      </c>
      <c r="Q39" s="254">
        <v>7</v>
      </c>
      <c r="R39" s="254">
        <v>0</v>
      </c>
      <c r="S39" s="254">
        <v>0</v>
      </c>
      <c r="T39" s="254">
        <v>0</v>
      </c>
      <c r="U39" s="254">
        <v>0</v>
      </c>
      <c r="V39" s="254">
        <v>0</v>
      </c>
      <c r="W39" s="254">
        <v>0</v>
      </c>
      <c r="X39" s="254">
        <v>1</v>
      </c>
      <c r="Y39" s="254">
        <v>1</v>
      </c>
      <c r="Z39" s="254">
        <v>2</v>
      </c>
      <c r="AA39" s="254">
        <v>1</v>
      </c>
      <c r="AB39" s="253"/>
      <c r="AC39" s="254">
        <v>0</v>
      </c>
      <c r="AD39" s="254">
        <v>0</v>
      </c>
      <c r="AE39" s="254">
        <v>0</v>
      </c>
      <c r="AF39" s="254">
        <v>0</v>
      </c>
      <c r="AG39" s="254">
        <v>0</v>
      </c>
      <c r="AH39" s="254">
        <v>4</v>
      </c>
      <c r="AI39" s="253"/>
      <c r="AJ39" s="254">
        <v>0</v>
      </c>
      <c r="AK39" s="254">
        <v>0</v>
      </c>
      <c r="AL39" s="254">
        <v>0</v>
      </c>
      <c r="AM39" s="254">
        <v>18</v>
      </c>
      <c r="AN39" s="254">
        <v>4</v>
      </c>
      <c r="AO39" s="254">
        <v>0</v>
      </c>
      <c r="AP39" s="253"/>
      <c r="AQ39" s="237">
        <v>0</v>
      </c>
      <c r="AR39" s="237">
        <v>0</v>
      </c>
      <c r="AS39" s="237">
        <v>2</v>
      </c>
      <c r="AT39" s="237">
        <v>5</v>
      </c>
      <c r="AU39" s="237">
        <v>1</v>
      </c>
      <c r="AV39" s="237">
        <v>0</v>
      </c>
      <c r="AW39" s="237">
        <v>1</v>
      </c>
      <c r="AX39" s="237">
        <v>2</v>
      </c>
      <c r="AY39" s="237">
        <v>0</v>
      </c>
      <c r="AZ39" s="237">
        <v>1</v>
      </c>
      <c r="BA39" s="237">
        <v>1</v>
      </c>
      <c r="BB39" s="269"/>
      <c r="BC39" s="269"/>
      <c r="BD39" s="269"/>
      <c r="BE39" s="269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</row>
    <row r="40" spans="1:256" hidden="1" x14ac:dyDescent="0.25">
      <c r="A40" s="229" t="s">
        <v>189</v>
      </c>
      <c r="B40" s="253"/>
      <c r="C40" s="259">
        <v>337</v>
      </c>
      <c r="D40" s="259">
        <v>347</v>
      </c>
      <c r="E40" s="259">
        <v>272</v>
      </c>
      <c r="F40" s="259">
        <v>68</v>
      </c>
      <c r="G40" s="259">
        <v>52</v>
      </c>
      <c r="H40" s="259">
        <v>67</v>
      </c>
      <c r="I40" s="259">
        <v>85</v>
      </c>
      <c r="J40" s="259">
        <v>58</v>
      </c>
      <c r="K40" s="259">
        <v>63</v>
      </c>
      <c r="L40" s="259">
        <v>63</v>
      </c>
      <c r="M40" s="259">
        <v>55</v>
      </c>
      <c r="N40" s="259">
        <v>161</v>
      </c>
      <c r="O40" s="253"/>
      <c r="P40" s="259">
        <v>257</v>
      </c>
      <c r="Q40" s="259">
        <v>230</v>
      </c>
      <c r="R40" s="259">
        <v>34</v>
      </c>
      <c r="S40" s="259">
        <v>0</v>
      </c>
      <c r="T40" s="259">
        <v>0</v>
      </c>
      <c r="U40" s="259">
        <v>0</v>
      </c>
      <c r="V40" s="259">
        <v>0</v>
      </c>
      <c r="W40" s="259">
        <v>107</v>
      </c>
      <c r="X40" s="259">
        <v>136</v>
      </c>
      <c r="Y40" s="259">
        <v>136</v>
      </c>
      <c r="Z40" s="259">
        <v>132</v>
      </c>
      <c r="AA40" s="259">
        <v>129</v>
      </c>
      <c r="AB40" s="253"/>
      <c r="AC40" s="259">
        <v>190</v>
      </c>
      <c r="AD40" s="259">
        <v>0</v>
      </c>
      <c r="AE40" s="259">
        <v>223</v>
      </c>
      <c r="AF40" s="259">
        <v>282</v>
      </c>
      <c r="AG40" s="259">
        <v>254</v>
      </c>
      <c r="AH40" s="259">
        <v>98</v>
      </c>
      <c r="AI40" s="253"/>
      <c r="AJ40" s="259">
        <v>148</v>
      </c>
      <c r="AK40" s="259">
        <v>331</v>
      </c>
      <c r="AL40" s="259">
        <v>254</v>
      </c>
      <c r="AM40" s="259">
        <v>295</v>
      </c>
      <c r="AN40" s="259">
        <v>266</v>
      </c>
      <c r="AO40" s="259">
        <v>312</v>
      </c>
      <c r="AP40" s="253"/>
      <c r="AQ40" s="259">
        <f t="shared" ref="AQ40:AY40" si="30">AQ31</f>
        <v>0</v>
      </c>
      <c r="AR40" s="259">
        <f t="shared" si="30"/>
        <v>0</v>
      </c>
      <c r="AS40" s="259">
        <f t="shared" si="30"/>
        <v>0</v>
      </c>
      <c r="AT40" s="259">
        <f t="shared" si="30"/>
        <v>0</v>
      </c>
      <c r="AU40" s="259">
        <f t="shared" si="30"/>
        <v>0</v>
      </c>
      <c r="AV40" s="259">
        <f t="shared" si="30"/>
        <v>0</v>
      </c>
      <c r="AW40" s="259">
        <f t="shared" si="30"/>
        <v>0</v>
      </c>
      <c r="AX40" s="259">
        <f t="shared" si="30"/>
        <v>0</v>
      </c>
      <c r="AY40" s="259">
        <f t="shared" si="30"/>
        <v>0</v>
      </c>
      <c r="AZ40" s="259">
        <v>107</v>
      </c>
      <c r="BA40" s="22">
        <f>BA28</f>
        <v>233</v>
      </c>
      <c r="BB40" s="271"/>
      <c r="BC40" s="271"/>
      <c r="BD40" s="271"/>
      <c r="BE40" s="271"/>
      <c r="BF40" s="259"/>
      <c r="BG40" s="259"/>
      <c r="BH40" s="259"/>
      <c r="BI40" s="259"/>
      <c r="BJ40" s="259"/>
      <c r="BK40" s="259"/>
      <c r="BL40" s="259"/>
      <c r="BM40" s="259"/>
      <c r="BN40" s="259"/>
      <c r="BO40" s="259"/>
      <c r="BP40" s="259"/>
      <c r="BQ40" s="259"/>
      <c r="BR40" s="259"/>
      <c r="BS40" s="259"/>
      <c r="BT40" s="259"/>
      <c r="BU40" s="259"/>
      <c r="BV40" s="259"/>
      <c r="BW40" s="259"/>
      <c r="BX40" s="259"/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  <c r="CO40" s="259"/>
      <c r="CP40" s="259"/>
      <c r="CQ40" s="259"/>
    </row>
    <row r="41" spans="1:256" s="193" customFormat="1" ht="25.5" hidden="1" x14ac:dyDescent="0.25">
      <c r="A41" s="225" t="s">
        <v>203</v>
      </c>
      <c r="B41" s="247" t="s">
        <v>175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47" t="s">
        <v>175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27">
        <v>0</v>
      </c>
      <c r="V41" s="227">
        <v>0</v>
      </c>
      <c r="W41" s="227">
        <v>0</v>
      </c>
      <c r="X41" s="227">
        <v>0</v>
      </c>
      <c r="Y41" s="227">
        <v>0</v>
      </c>
      <c r="Z41" s="227">
        <v>0</v>
      </c>
      <c r="AA41" s="227">
        <v>0</v>
      </c>
      <c r="AB41" s="247" t="s">
        <v>175</v>
      </c>
      <c r="AC41" s="227">
        <v>0</v>
      </c>
      <c r="AD41" s="227">
        <v>0</v>
      </c>
      <c r="AE41" s="227">
        <v>0</v>
      </c>
      <c r="AF41" s="227">
        <v>0</v>
      </c>
      <c r="AG41" s="227">
        <v>0</v>
      </c>
      <c r="AH41" s="227">
        <v>1</v>
      </c>
      <c r="AI41" s="247" t="s">
        <v>204</v>
      </c>
      <c r="AJ41" s="227">
        <v>1</v>
      </c>
      <c r="AK41" s="227">
        <v>0</v>
      </c>
      <c r="AL41" s="227">
        <v>0</v>
      </c>
      <c r="AM41" s="227">
        <v>1</v>
      </c>
      <c r="AN41" s="227">
        <v>1</v>
      </c>
      <c r="AO41" s="227" t="s">
        <v>49</v>
      </c>
      <c r="AP41" s="247" t="s">
        <v>204</v>
      </c>
      <c r="AQ41" s="227">
        <f>IFERROR((AQ42/AQ43),0)</f>
        <v>1</v>
      </c>
      <c r="AR41" s="227" t="s">
        <v>49</v>
      </c>
      <c r="AS41" s="227">
        <f t="shared" ref="AS41:AY41" si="31">IFERROR((AS42/AS43),0)</f>
        <v>1</v>
      </c>
      <c r="AT41" s="227">
        <f t="shared" si="31"/>
        <v>1</v>
      </c>
      <c r="AU41" s="227">
        <f t="shared" si="31"/>
        <v>0</v>
      </c>
      <c r="AV41" s="227">
        <f t="shared" si="31"/>
        <v>0</v>
      </c>
      <c r="AW41" s="227">
        <f t="shared" si="31"/>
        <v>1</v>
      </c>
      <c r="AX41" s="227">
        <f t="shared" si="31"/>
        <v>1</v>
      </c>
      <c r="AY41" s="227">
        <f t="shared" si="31"/>
        <v>1</v>
      </c>
      <c r="AZ41" s="227" t="s">
        <v>49</v>
      </c>
      <c r="BA41" s="227" t="s">
        <v>49</v>
      </c>
      <c r="BB41" s="264"/>
      <c r="BC41" s="264"/>
      <c r="BD41" s="264"/>
      <c r="BE41" s="264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</row>
    <row r="42" spans="1:256" hidden="1" x14ac:dyDescent="0.25">
      <c r="A42" s="252" t="s">
        <v>205</v>
      </c>
      <c r="B42" s="253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3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3"/>
      <c r="AC42" s="254"/>
      <c r="AD42" s="254"/>
      <c r="AE42" s="254"/>
      <c r="AF42" s="254"/>
      <c r="AG42" s="254"/>
      <c r="AH42" s="254" t="e">
        <v>#REF!</v>
      </c>
      <c r="AI42" s="253"/>
      <c r="AJ42" s="237">
        <v>2</v>
      </c>
      <c r="AK42" s="237">
        <v>0</v>
      </c>
      <c r="AL42" s="237">
        <v>0</v>
      </c>
      <c r="AM42" s="237">
        <v>3</v>
      </c>
      <c r="AN42" s="237">
        <v>1</v>
      </c>
      <c r="AO42" s="237">
        <v>0</v>
      </c>
      <c r="AP42" s="253"/>
      <c r="AQ42" s="237">
        <v>3</v>
      </c>
      <c r="AR42" s="237">
        <v>0</v>
      </c>
      <c r="AS42" s="237">
        <v>1</v>
      </c>
      <c r="AT42" s="237">
        <v>1</v>
      </c>
      <c r="AU42" s="237">
        <v>0</v>
      </c>
      <c r="AV42" s="237">
        <v>0</v>
      </c>
      <c r="AW42" s="237">
        <v>1</v>
      </c>
      <c r="AX42" s="237">
        <v>2</v>
      </c>
      <c r="AY42" s="237">
        <v>1</v>
      </c>
      <c r="AZ42" s="237">
        <v>0</v>
      </c>
      <c r="BA42" s="237">
        <v>0</v>
      </c>
      <c r="BB42" s="269"/>
      <c r="BC42" s="269"/>
      <c r="BD42" s="269"/>
      <c r="BE42" s="269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7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</row>
    <row r="43" spans="1:256" hidden="1" x14ac:dyDescent="0.25">
      <c r="A43" s="229" t="s">
        <v>206</v>
      </c>
      <c r="B43" s="253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3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3"/>
      <c r="AC43" s="259"/>
      <c r="AD43" s="259"/>
      <c r="AE43" s="259"/>
      <c r="AF43" s="259"/>
      <c r="AG43" s="259"/>
      <c r="AH43" s="259" t="e">
        <v>#REF!</v>
      </c>
      <c r="AI43" s="253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3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2"/>
      <c r="BC43" s="272"/>
      <c r="BD43" s="272"/>
      <c r="BE43" s="27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4" customFormat="1" x14ac:dyDescent="0.25">
      <c r="A44" s="197" t="s">
        <v>207</v>
      </c>
      <c r="B44" s="273" t="s">
        <v>175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3" t="s">
        <v>175</v>
      </c>
      <c r="P44" s="274">
        <v>0</v>
      </c>
      <c r="Q44" s="274">
        <v>0</v>
      </c>
      <c r="R44" s="274">
        <v>0</v>
      </c>
      <c r="S44" s="274">
        <v>0</v>
      </c>
      <c r="T44" s="274">
        <v>0</v>
      </c>
      <c r="U44" s="274">
        <v>0</v>
      </c>
      <c r="V44" s="274">
        <v>0</v>
      </c>
      <c r="W44" s="274">
        <v>0</v>
      </c>
      <c r="X44" s="274">
        <v>0</v>
      </c>
      <c r="Y44" s="274">
        <v>0</v>
      </c>
      <c r="Z44" s="274">
        <v>0</v>
      </c>
      <c r="AA44" s="274">
        <v>0</v>
      </c>
      <c r="AB44" s="273" t="s">
        <v>175</v>
      </c>
      <c r="AC44" s="274">
        <v>0</v>
      </c>
      <c r="AD44" s="274">
        <v>0</v>
      </c>
      <c r="AE44" s="274">
        <v>0</v>
      </c>
      <c r="AF44" s="274">
        <v>0</v>
      </c>
      <c r="AG44" s="274">
        <v>0</v>
      </c>
      <c r="AH44" s="274">
        <v>1.0416666666666667</v>
      </c>
      <c r="AI44" s="273">
        <v>1</v>
      </c>
      <c r="AJ44" s="274">
        <v>1.55</v>
      </c>
      <c r="AK44" s="274">
        <v>1.875</v>
      </c>
      <c r="AL44" s="274">
        <v>1.4824999999999999</v>
      </c>
      <c r="AM44" s="274">
        <v>1.4</v>
      </c>
      <c r="AN44" s="274">
        <v>1.53</v>
      </c>
      <c r="AO44" s="274">
        <v>1.77</v>
      </c>
      <c r="AP44" s="273">
        <v>1</v>
      </c>
      <c r="AQ44" s="274">
        <f t="shared" ref="AQ44:BA44" si="32">IFERROR((AQ45/AQ46),0)</f>
        <v>1.58</v>
      </c>
      <c r="AR44" s="274">
        <f t="shared" si="32"/>
        <v>1.51</v>
      </c>
      <c r="AS44" s="274">
        <f t="shared" si="32"/>
        <v>1.75</v>
      </c>
      <c r="AT44" s="274">
        <f t="shared" si="32"/>
        <v>1.8</v>
      </c>
      <c r="AU44" s="274">
        <f t="shared" si="32"/>
        <v>1.6</v>
      </c>
      <c r="AV44" s="274">
        <f t="shared" si="32"/>
        <v>1.2945</v>
      </c>
      <c r="AW44" s="274">
        <f t="shared" si="32"/>
        <v>1.59</v>
      </c>
      <c r="AX44" s="274">
        <f t="shared" si="32"/>
        <v>1.5</v>
      </c>
      <c r="AY44" s="274">
        <f t="shared" si="32"/>
        <v>1.55</v>
      </c>
      <c r="AZ44" s="274">
        <f t="shared" si="32"/>
        <v>1.3080895008605853</v>
      </c>
      <c r="BA44" s="274">
        <f t="shared" si="32"/>
        <v>1.1833333333333333</v>
      </c>
      <c r="BB44" s="201" t="s">
        <v>207</v>
      </c>
      <c r="BC44" s="210">
        <v>1</v>
      </c>
      <c r="BD44" s="275">
        <f t="shared" ref="BD44:CQ44" si="33">IFERROR((BD45/BD46),0)</f>
        <v>1.0662358642972536</v>
      </c>
      <c r="BE44" s="275">
        <f t="shared" si="33"/>
        <v>1.1833333333333333</v>
      </c>
      <c r="BF44" s="275">
        <f t="shared" si="33"/>
        <v>1.1727272727272726</v>
      </c>
      <c r="BG44" s="275">
        <f t="shared" si="33"/>
        <v>1.2654545454545454</v>
      </c>
      <c r="BH44" s="275">
        <f t="shared" si="33"/>
        <v>1.26</v>
      </c>
      <c r="BI44" s="275">
        <f t="shared" si="33"/>
        <v>1.4830000000000001</v>
      </c>
      <c r="BJ44" s="275">
        <f t="shared" si="33"/>
        <v>1.48</v>
      </c>
      <c r="BK44" s="275">
        <f t="shared" si="33"/>
        <v>1.6</v>
      </c>
      <c r="BL44" s="275">
        <f t="shared" si="33"/>
        <v>1.7294736842105263</v>
      </c>
      <c r="BM44" s="275">
        <f t="shared" si="33"/>
        <v>1.7294736842105263</v>
      </c>
      <c r="BN44" s="275">
        <f t="shared" si="33"/>
        <v>1</v>
      </c>
      <c r="BO44" s="275">
        <f t="shared" si="33"/>
        <v>1.3863157894736842</v>
      </c>
      <c r="BP44" s="275">
        <f t="shared" si="33"/>
        <v>1.5105263157894737</v>
      </c>
      <c r="BQ44" s="275">
        <f t="shared" si="33"/>
        <v>1.6631578947368422</v>
      </c>
      <c r="BR44" s="275">
        <f t="shared" si="33"/>
        <v>1.5842105263157895</v>
      </c>
      <c r="BS44" s="275">
        <f t="shared" si="33"/>
        <v>1.5105263157894737</v>
      </c>
      <c r="BT44" s="275">
        <f t="shared" si="33"/>
        <v>1.5105263157894737</v>
      </c>
      <c r="BU44" s="275">
        <f t="shared" si="33"/>
        <v>1.351578947368421</v>
      </c>
      <c r="BV44" s="275">
        <f t="shared" si="33"/>
        <v>1.7905263157894737</v>
      </c>
      <c r="BW44" s="275">
        <f t="shared" si="33"/>
        <v>1.9578947368421054</v>
      </c>
      <c r="BX44" s="275">
        <f t="shared" si="33"/>
        <v>1.351578947368421</v>
      </c>
      <c r="BY44" s="275">
        <f t="shared" si="33"/>
        <v>2.0389473684210526</v>
      </c>
      <c r="BZ44" s="275">
        <f t="shared" si="33"/>
        <v>2.3357894736842106</v>
      </c>
      <c r="CA44" s="275">
        <f t="shared" si="33"/>
        <v>2.0315789473684212</v>
      </c>
      <c r="CB44" s="275">
        <f t="shared" si="33"/>
        <v>2.4</v>
      </c>
      <c r="CC44" s="275">
        <f t="shared" si="33"/>
        <v>2.3368421052631581</v>
      </c>
      <c r="CD44" s="275">
        <f t="shared" si="33"/>
        <v>1.9526315789473685</v>
      </c>
      <c r="CE44" s="275">
        <f t="shared" si="33"/>
        <v>0.98842105263157898</v>
      </c>
      <c r="CF44" s="275">
        <f t="shared" si="33"/>
        <v>2.0389473684210526</v>
      </c>
      <c r="CG44" s="275">
        <f t="shared" si="33"/>
        <v>0</v>
      </c>
      <c r="CH44" s="275">
        <f t="shared" si="33"/>
        <v>2.3357894736842106</v>
      </c>
      <c r="CI44" s="275">
        <f t="shared" si="33"/>
        <v>0</v>
      </c>
      <c r="CJ44" s="275">
        <f t="shared" si="33"/>
        <v>2.0315789473684212</v>
      </c>
      <c r="CK44" s="275">
        <f t="shared" si="33"/>
        <v>0</v>
      </c>
      <c r="CL44" s="275">
        <f t="shared" si="33"/>
        <v>2.4</v>
      </c>
      <c r="CM44" s="275">
        <f t="shared" si="33"/>
        <v>0</v>
      </c>
      <c r="CN44" s="275">
        <f t="shared" si="33"/>
        <v>2.3368421052631581</v>
      </c>
      <c r="CO44" s="275">
        <f t="shared" si="33"/>
        <v>0</v>
      </c>
      <c r="CP44" s="275">
        <f t="shared" si="33"/>
        <v>1.9105263157894736</v>
      </c>
      <c r="CQ44" s="275">
        <f t="shared" si="33"/>
        <v>0</v>
      </c>
    </row>
    <row r="45" spans="1:256" s="196" customFormat="1" x14ac:dyDescent="0.2">
      <c r="A45" s="276" t="s">
        <v>208</v>
      </c>
      <c r="B45" s="123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123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123"/>
      <c r="AC45" s="237"/>
      <c r="AD45" s="237"/>
      <c r="AE45" s="237"/>
      <c r="AF45" s="237"/>
      <c r="AG45" s="237"/>
      <c r="AH45" s="237">
        <v>1250</v>
      </c>
      <c r="AI45" s="123"/>
      <c r="AJ45" s="237">
        <v>3100</v>
      </c>
      <c r="AK45" s="237">
        <v>3750</v>
      </c>
      <c r="AL45" s="237">
        <v>2965</v>
      </c>
      <c r="AM45" s="237">
        <v>2800</v>
      </c>
      <c r="AN45" s="237">
        <v>3060</v>
      </c>
      <c r="AO45" s="237">
        <v>3540</v>
      </c>
      <c r="AP45" s="123"/>
      <c r="AQ45" s="237">
        <v>3160</v>
      </c>
      <c r="AR45" s="237">
        <v>3020</v>
      </c>
      <c r="AS45" s="237">
        <v>3500</v>
      </c>
      <c r="AT45" s="237">
        <v>3600</v>
      </c>
      <c r="AU45" s="237">
        <v>3200</v>
      </c>
      <c r="AV45" s="237">
        <v>2589</v>
      </c>
      <c r="AW45" s="237">
        <v>3180</v>
      </c>
      <c r="AX45" s="237">
        <v>3000</v>
      </c>
      <c r="AY45" s="237">
        <v>3100</v>
      </c>
      <c r="AZ45" s="277">
        <v>760</v>
      </c>
      <c r="BA45" s="237">
        <v>1420</v>
      </c>
      <c r="BB45" s="194" t="s">
        <v>208</v>
      </c>
      <c r="BC45" s="123"/>
      <c r="BD45" s="237">
        <f>BA45-AZ45</f>
        <v>660</v>
      </c>
      <c r="BE45" s="237">
        <f>BA45</f>
        <v>1420</v>
      </c>
      <c r="BF45" s="237">
        <v>1290</v>
      </c>
      <c r="BG45" s="237">
        <v>1392</v>
      </c>
      <c r="BH45" s="237">
        <v>1386</v>
      </c>
      <c r="BI45" s="237">
        <v>2966</v>
      </c>
      <c r="BJ45" s="237">
        <v>2960</v>
      </c>
      <c r="BK45" s="237">
        <v>3200</v>
      </c>
      <c r="BL45" s="237">
        <v>3286</v>
      </c>
      <c r="BM45" s="237">
        <v>3286</v>
      </c>
      <c r="BN45" s="237">
        <v>1900</v>
      </c>
      <c r="BO45" s="237">
        <v>2634</v>
      </c>
      <c r="BP45" s="237">
        <v>2870</v>
      </c>
      <c r="BQ45" s="237">
        <v>3160</v>
      </c>
      <c r="BR45" s="237">
        <v>3010</v>
      </c>
      <c r="BS45" s="237">
        <v>2870</v>
      </c>
      <c r="BT45" s="237">
        <v>2870</v>
      </c>
      <c r="BU45" s="237">
        <v>2568</v>
      </c>
      <c r="BV45" s="237">
        <v>3402</v>
      </c>
      <c r="BW45" s="237">
        <v>3720</v>
      </c>
      <c r="BX45" s="237">
        <v>2568</v>
      </c>
      <c r="BY45" s="237">
        <v>3874</v>
      </c>
      <c r="BZ45" s="237">
        <v>4438</v>
      </c>
      <c r="CA45" s="237">
        <v>3860</v>
      </c>
      <c r="CB45" s="237">
        <v>4560</v>
      </c>
      <c r="CC45" s="237">
        <v>4440</v>
      </c>
      <c r="CD45" s="237">
        <v>3710</v>
      </c>
      <c r="CE45" s="237">
        <v>1878</v>
      </c>
      <c r="CF45" s="237">
        <v>3874</v>
      </c>
      <c r="CG45" s="237">
        <v>0</v>
      </c>
      <c r="CH45" s="237">
        <v>4438</v>
      </c>
      <c r="CI45" s="237">
        <v>0</v>
      </c>
      <c r="CJ45" s="237">
        <v>3860</v>
      </c>
      <c r="CK45" s="237">
        <v>0</v>
      </c>
      <c r="CL45" s="237">
        <v>4560</v>
      </c>
      <c r="CM45" s="237">
        <v>0</v>
      </c>
      <c r="CN45" s="237">
        <v>4440</v>
      </c>
      <c r="CO45" s="237">
        <v>0</v>
      </c>
      <c r="CP45" s="237">
        <v>3630</v>
      </c>
      <c r="CQ45" s="237">
        <v>0</v>
      </c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195"/>
      <c r="FB45" s="195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195"/>
      <c r="GF45" s="195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195"/>
      <c r="HK45" s="195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195"/>
      <c r="IP45" s="195"/>
      <c r="IQ45" s="195"/>
      <c r="IR45" s="195"/>
      <c r="IS45" s="195"/>
      <c r="IT45" s="195"/>
      <c r="IU45" s="195"/>
      <c r="IV45" s="195"/>
    </row>
    <row r="46" spans="1:256" s="196" customFormat="1" x14ac:dyDescent="0.2">
      <c r="A46" s="194" t="s">
        <v>209</v>
      </c>
      <c r="B46" s="123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3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3"/>
      <c r="AC46" s="22"/>
      <c r="AD46" s="22"/>
      <c r="AE46" s="22"/>
      <c r="AF46" s="22"/>
      <c r="AG46" s="22"/>
      <c r="AH46" s="22">
        <v>1200</v>
      </c>
      <c r="AI46" s="123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3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4" t="s">
        <v>209</v>
      </c>
      <c r="BC46" s="123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v>2000</v>
      </c>
      <c r="BL46" s="22">
        <v>1900</v>
      </c>
      <c r="BM46" s="22"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195"/>
      <c r="IP46" s="195"/>
      <c r="IQ46" s="195"/>
      <c r="IR46" s="195"/>
      <c r="IS46" s="195"/>
      <c r="IT46" s="195"/>
      <c r="IU46" s="195"/>
      <c r="IV46" s="195"/>
    </row>
    <row r="47" spans="1:256" s="193" customFormat="1" ht="24" customHeight="1" x14ac:dyDescent="0.25">
      <c r="A47" s="225" t="s">
        <v>210</v>
      </c>
      <c r="B47" s="247" t="s">
        <v>175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47" t="s">
        <v>175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27">
        <v>0</v>
      </c>
      <c r="V47" s="227">
        <v>0</v>
      </c>
      <c r="W47" s="227">
        <v>0</v>
      </c>
      <c r="X47" s="227">
        <v>0</v>
      </c>
      <c r="Y47" s="227">
        <v>0</v>
      </c>
      <c r="Z47" s="227">
        <v>0</v>
      </c>
      <c r="AA47" s="227">
        <v>0</v>
      </c>
      <c r="AB47" s="247" t="s">
        <v>175</v>
      </c>
      <c r="AC47" s="227">
        <v>0</v>
      </c>
      <c r="AD47" s="227">
        <v>0</v>
      </c>
      <c r="AE47" s="227">
        <v>0</v>
      </c>
      <c r="AF47" s="227">
        <v>0</v>
      </c>
      <c r="AG47" s="227">
        <v>0</v>
      </c>
      <c r="AH47" s="227">
        <v>0.99119127516778527</v>
      </c>
      <c r="AI47" s="247" t="s">
        <v>211</v>
      </c>
      <c r="AJ47" s="227">
        <v>1</v>
      </c>
      <c r="AK47" s="227">
        <v>1</v>
      </c>
      <c r="AL47" s="227">
        <v>1</v>
      </c>
      <c r="AM47" s="227">
        <v>1</v>
      </c>
      <c r="AN47" s="227">
        <v>1</v>
      </c>
      <c r="AO47" s="227">
        <v>1</v>
      </c>
      <c r="AP47" s="247" t="s">
        <v>211</v>
      </c>
      <c r="AQ47" s="227">
        <f t="shared" ref="AQ47:BA47" si="35">IFERROR((AQ48/AQ49),0)</f>
        <v>1</v>
      </c>
      <c r="AR47" s="227">
        <f t="shared" si="35"/>
        <v>1</v>
      </c>
      <c r="AS47" s="227">
        <f t="shared" si="35"/>
        <v>1</v>
      </c>
      <c r="AT47" s="227">
        <f t="shared" si="35"/>
        <v>1</v>
      </c>
      <c r="AU47" s="227">
        <f t="shared" si="35"/>
        <v>1</v>
      </c>
      <c r="AV47" s="227">
        <f t="shared" si="35"/>
        <v>1</v>
      </c>
      <c r="AW47" s="227">
        <f t="shared" si="35"/>
        <v>1</v>
      </c>
      <c r="AX47" s="227">
        <f t="shared" si="35"/>
        <v>1</v>
      </c>
      <c r="AY47" s="227">
        <f t="shared" si="35"/>
        <v>1</v>
      </c>
      <c r="AZ47" s="227">
        <f t="shared" si="35"/>
        <v>1</v>
      </c>
      <c r="BA47" s="227">
        <f t="shared" si="35"/>
        <v>1</v>
      </c>
      <c r="BB47" s="228" t="s">
        <v>210</v>
      </c>
      <c r="BC47" s="265" t="s">
        <v>211</v>
      </c>
      <c r="BD47" s="77">
        <f t="shared" ref="BD47:CQ47" si="36">IFERROR(ROUND((BD48/BD49),4),0)</f>
        <v>1</v>
      </c>
      <c r="BE47" s="77">
        <f t="shared" si="36"/>
        <v>1</v>
      </c>
      <c r="BF47" s="77">
        <f t="shared" si="36"/>
        <v>1</v>
      </c>
      <c r="BG47" s="77">
        <f t="shared" si="36"/>
        <v>1</v>
      </c>
      <c r="BH47" s="77">
        <f t="shared" si="36"/>
        <v>1</v>
      </c>
      <c r="BI47" s="77">
        <f t="shared" si="36"/>
        <v>1</v>
      </c>
      <c r="BJ47" s="77">
        <f t="shared" si="36"/>
        <v>1</v>
      </c>
      <c r="BK47" s="77">
        <f t="shared" si="36"/>
        <v>1</v>
      </c>
      <c r="BL47" s="77">
        <f t="shared" si="36"/>
        <v>1</v>
      </c>
      <c r="BM47" s="77">
        <f t="shared" si="36"/>
        <v>1</v>
      </c>
      <c r="BN47" s="77">
        <f t="shared" si="36"/>
        <v>1</v>
      </c>
      <c r="BO47" s="77">
        <f t="shared" si="36"/>
        <v>1</v>
      </c>
      <c r="BP47" s="77">
        <f t="shared" si="36"/>
        <v>1</v>
      </c>
      <c r="BQ47" s="77">
        <f t="shared" si="36"/>
        <v>1</v>
      </c>
      <c r="BR47" s="77">
        <f t="shared" si="36"/>
        <v>1</v>
      </c>
      <c r="BS47" s="77">
        <f t="shared" si="36"/>
        <v>1</v>
      </c>
      <c r="BT47" s="77">
        <f t="shared" si="36"/>
        <v>1</v>
      </c>
      <c r="BU47" s="77">
        <f t="shared" si="36"/>
        <v>1</v>
      </c>
      <c r="BV47" s="77">
        <f t="shared" si="36"/>
        <v>1</v>
      </c>
      <c r="BW47" s="77">
        <f t="shared" si="36"/>
        <v>1</v>
      </c>
      <c r="BX47" s="77">
        <f t="shared" si="36"/>
        <v>1</v>
      </c>
      <c r="BY47" s="77">
        <f t="shared" si="36"/>
        <v>1</v>
      </c>
      <c r="BZ47" s="77">
        <f t="shared" si="36"/>
        <v>1</v>
      </c>
      <c r="CA47" s="77">
        <f t="shared" si="36"/>
        <v>1</v>
      </c>
      <c r="CB47" s="77">
        <f t="shared" si="36"/>
        <v>1</v>
      </c>
      <c r="CC47" s="77">
        <f t="shared" si="36"/>
        <v>1</v>
      </c>
      <c r="CD47" s="77">
        <f t="shared" si="36"/>
        <v>1</v>
      </c>
      <c r="CE47" s="77">
        <f t="shared" si="36"/>
        <v>1</v>
      </c>
      <c r="CF47" s="77">
        <f t="shared" si="36"/>
        <v>0</v>
      </c>
      <c r="CG47" s="77">
        <f t="shared" si="36"/>
        <v>0</v>
      </c>
      <c r="CH47" s="77">
        <f t="shared" si="36"/>
        <v>0</v>
      </c>
      <c r="CI47" s="77">
        <f t="shared" si="36"/>
        <v>0</v>
      </c>
      <c r="CJ47" s="77">
        <f t="shared" si="36"/>
        <v>0</v>
      </c>
      <c r="CK47" s="77">
        <f t="shared" si="36"/>
        <v>0</v>
      </c>
      <c r="CL47" s="77">
        <f t="shared" si="36"/>
        <v>0</v>
      </c>
      <c r="CM47" s="77">
        <f t="shared" si="36"/>
        <v>0</v>
      </c>
      <c r="CN47" s="77">
        <f t="shared" si="36"/>
        <v>0</v>
      </c>
      <c r="CO47" s="77">
        <f t="shared" si="36"/>
        <v>0</v>
      </c>
      <c r="CP47" s="77">
        <f t="shared" si="36"/>
        <v>0</v>
      </c>
      <c r="CQ47" s="77">
        <f t="shared" si="36"/>
        <v>0</v>
      </c>
    </row>
    <row r="48" spans="1:256" s="196" customFormat="1" x14ac:dyDescent="0.2">
      <c r="A48" s="276" t="s">
        <v>212</v>
      </c>
      <c r="B48" s="123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123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123"/>
      <c r="AC48" s="237"/>
      <c r="AD48" s="237"/>
      <c r="AE48" s="237"/>
      <c r="AF48" s="237"/>
      <c r="AG48" s="237"/>
      <c r="AH48" s="237">
        <v>2363</v>
      </c>
      <c r="AI48" s="123"/>
      <c r="AJ48" s="237">
        <v>2629</v>
      </c>
      <c r="AK48" s="237">
        <v>2160</v>
      </c>
      <c r="AL48" s="237">
        <v>2204</v>
      </c>
      <c r="AM48" s="237">
        <v>2278</v>
      </c>
      <c r="AN48" s="237">
        <v>2403</v>
      </c>
      <c r="AO48" s="237">
        <v>2534</v>
      </c>
      <c r="AP48" s="123"/>
      <c r="AQ48" s="237">
        <v>2509</v>
      </c>
      <c r="AR48" s="237">
        <v>2895</v>
      </c>
      <c r="AS48" s="237">
        <v>2652</v>
      </c>
      <c r="AT48" s="237">
        <v>3019</v>
      </c>
      <c r="AU48" s="237">
        <v>3052</v>
      </c>
      <c r="AV48" s="237">
        <v>2784</v>
      </c>
      <c r="AW48" s="237">
        <v>3034</v>
      </c>
      <c r="AX48" s="237">
        <v>2869</v>
      </c>
      <c r="AY48" s="237">
        <v>2929</v>
      </c>
      <c r="AZ48" s="237">
        <v>1466</v>
      </c>
      <c r="BA48" s="237">
        <v>3059</v>
      </c>
      <c r="BB48" s="194" t="s">
        <v>212</v>
      </c>
      <c r="BC48" s="123"/>
      <c r="BD48" s="237">
        <v>1593</v>
      </c>
      <c r="BE48" s="237">
        <v>3059</v>
      </c>
      <c r="BF48" s="237">
        <v>3449</v>
      </c>
      <c r="BG48" s="237">
        <v>4046</v>
      </c>
      <c r="BH48" s="237">
        <v>4449</v>
      </c>
      <c r="BI48" s="237">
        <v>3833</v>
      </c>
      <c r="BJ48" s="237">
        <v>4471</v>
      </c>
      <c r="BK48" s="237">
        <v>4907</v>
      </c>
      <c r="BL48" s="237">
        <v>4932</v>
      </c>
      <c r="BM48" s="237">
        <v>4811</v>
      </c>
      <c r="BN48" s="237">
        <v>4725</v>
      </c>
      <c r="BO48" s="237">
        <v>4327</v>
      </c>
      <c r="BP48" s="237">
        <v>4853</v>
      </c>
      <c r="BQ48" s="237">
        <v>5304</v>
      </c>
      <c r="BR48" s="237">
        <v>4979</v>
      </c>
      <c r="BS48" s="237">
        <v>4677</v>
      </c>
      <c r="BT48" s="237">
        <v>4812</v>
      </c>
      <c r="BU48" s="237">
        <v>4788</v>
      </c>
      <c r="BV48" s="237">
        <v>4898</v>
      </c>
      <c r="BW48" s="237">
        <v>5146</v>
      </c>
      <c r="BX48" s="237">
        <v>5347</v>
      </c>
      <c r="BY48" s="237">
        <v>5503</v>
      </c>
      <c r="BZ48" s="237">
        <v>5567</v>
      </c>
      <c r="CA48" s="237">
        <v>5310</v>
      </c>
      <c r="CB48" s="237">
        <v>5198</v>
      </c>
      <c r="CC48" s="237">
        <v>5494</v>
      </c>
      <c r="CD48" s="237">
        <v>5222</v>
      </c>
      <c r="CE48" s="237">
        <v>5578</v>
      </c>
      <c r="CF48" s="237">
        <v>0</v>
      </c>
      <c r="CG48" s="237">
        <v>0</v>
      </c>
      <c r="CH48" s="237">
        <v>0</v>
      </c>
      <c r="CI48" s="237">
        <v>0</v>
      </c>
      <c r="CJ48" s="237">
        <v>0</v>
      </c>
      <c r="CK48" s="237">
        <v>0</v>
      </c>
      <c r="CL48" s="237">
        <v>0</v>
      </c>
      <c r="CM48" s="237">
        <v>0</v>
      </c>
      <c r="CN48" s="237">
        <v>0</v>
      </c>
      <c r="CO48" s="237">
        <v>0</v>
      </c>
      <c r="CP48" s="237">
        <v>0</v>
      </c>
      <c r="CQ48" s="237">
        <v>0</v>
      </c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195"/>
      <c r="EH48" s="195"/>
      <c r="EI48" s="195"/>
      <c r="EJ48" s="195"/>
      <c r="EK48" s="195"/>
      <c r="EL48" s="195"/>
      <c r="EM48" s="195"/>
      <c r="EN48" s="195"/>
      <c r="EO48" s="195"/>
      <c r="EP48" s="195"/>
      <c r="EQ48" s="195"/>
      <c r="ER48" s="195"/>
      <c r="ES48" s="195"/>
      <c r="ET48" s="195"/>
      <c r="EU48" s="195"/>
      <c r="EV48" s="195"/>
      <c r="EW48" s="195"/>
      <c r="EX48" s="195"/>
      <c r="EY48" s="195"/>
      <c r="EZ48" s="195"/>
      <c r="FA48" s="195"/>
      <c r="FB48" s="195"/>
      <c r="FC48" s="195"/>
      <c r="FD48" s="195"/>
      <c r="FE48" s="195"/>
      <c r="FF48" s="195"/>
      <c r="FG48" s="195"/>
      <c r="FH48" s="195"/>
      <c r="FI48" s="195"/>
      <c r="FJ48" s="195"/>
      <c r="FK48" s="195"/>
      <c r="FL48" s="195"/>
      <c r="FM48" s="195"/>
      <c r="FN48" s="195"/>
      <c r="FO48" s="195"/>
      <c r="FP48" s="195"/>
      <c r="FQ48" s="195"/>
      <c r="FR48" s="195"/>
      <c r="FS48" s="195"/>
      <c r="FT48" s="195"/>
      <c r="FU48" s="195"/>
      <c r="FV48" s="195"/>
      <c r="FW48" s="195"/>
      <c r="FX48" s="195"/>
      <c r="FY48" s="195"/>
      <c r="FZ48" s="195"/>
      <c r="GA48" s="195"/>
      <c r="GB48" s="195"/>
      <c r="GC48" s="195"/>
      <c r="GD48" s="195"/>
      <c r="GE48" s="195"/>
      <c r="GF48" s="195"/>
      <c r="GG48" s="195"/>
      <c r="GH48" s="195"/>
      <c r="GI48" s="195"/>
      <c r="GJ48" s="195"/>
      <c r="GK48" s="195"/>
      <c r="GL48" s="195"/>
      <c r="GM48" s="195"/>
      <c r="GN48" s="195"/>
      <c r="GO48" s="195"/>
      <c r="GP48" s="195"/>
      <c r="GQ48" s="195"/>
      <c r="GR48" s="195"/>
      <c r="GS48" s="195"/>
      <c r="GT48" s="195"/>
      <c r="GU48" s="195"/>
      <c r="GV48" s="195"/>
      <c r="GW48" s="195"/>
      <c r="GX48" s="195"/>
      <c r="GY48" s="195"/>
      <c r="GZ48" s="195"/>
      <c r="HA48" s="195"/>
      <c r="HB48" s="195"/>
      <c r="HC48" s="195"/>
      <c r="HD48" s="195"/>
      <c r="HE48" s="195"/>
      <c r="HF48" s="195"/>
      <c r="HG48" s="195"/>
      <c r="HH48" s="195"/>
      <c r="HI48" s="195"/>
      <c r="HJ48" s="195"/>
      <c r="HK48" s="195"/>
      <c r="HL48" s="195"/>
      <c r="HM48" s="195"/>
      <c r="HN48" s="195"/>
      <c r="HO48" s="195"/>
      <c r="HP48" s="195"/>
      <c r="HQ48" s="195"/>
      <c r="HR48" s="195"/>
      <c r="HS48" s="195"/>
      <c r="HT48" s="195"/>
      <c r="HU48" s="195"/>
      <c r="HV48" s="195"/>
      <c r="HW48" s="195"/>
      <c r="HX48" s="195"/>
      <c r="HY48" s="195"/>
      <c r="HZ48" s="195"/>
      <c r="IA48" s="195"/>
      <c r="IB48" s="195"/>
      <c r="IC48" s="195"/>
      <c r="ID48" s="195"/>
      <c r="IE48" s="195"/>
      <c r="IF48" s="195"/>
      <c r="IG48" s="195"/>
      <c r="IH48" s="195"/>
      <c r="II48" s="195"/>
      <c r="IJ48" s="195"/>
      <c r="IK48" s="195"/>
      <c r="IL48" s="195"/>
      <c r="IM48" s="195"/>
      <c r="IN48" s="195"/>
      <c r="IO48" s="195"/>
      <c r="IP48" s="195"/>
      <c r="IQ48" s="195"/>
      <c r="IR48" s="195"/>
      <c r="IS48" s="195"/>
      <c r="IT48" s="195"/>
      <c r="IU48" s="195"/>
      <c r="IV48" s="195"/>
    </row>
    <row r="49" spans="1:256" s="196" customFormat="1" x14ac:dyDescent="0.2">
      <c r="A49" s="194" t="s">
        <v>213</v>
      </c>
      <c r="B49" s="12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3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3"/>
      <c r="AC49" s="22"/>
      <c r="AD49" s="22"/>
      <c r="AE49" s="22"/>
      <c r="AF49" s="22"/>
      <c r="AG49" s="22"/>
      <c r="AH49" s="22">
        <v>2384</v>
      </c>
      <c r="AI49" s="123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3"/>
      <c r="AQ49" s="22">
        <v>2509</v>
      </c>
      <c r="AR49" s="22">
        <v>2895</v>
      </c>
      <c r="AS49" s="22">
        <v>2652</v>
      </c>
      <c r="AT49" s="22">
        <v>3019</v>
      </c>
      <c r="AU49" s="22">
        <v>3052</v>
      </c>
      <c r="AV49" s="22">
        <v>2784</v>
      </c>
      <c r="AW49" s="22">
        <v>3034</v>
      </c>
      <c r="AX49" s="22">
        <v>2869</v>
      </c>
      <c r="AY49" s="22">
        <v>2929</v>
      </c>
      <c r="AZ49" s="237">
        <f>AZ48</f>
        <v>1466</v>
      </c>
      <c r="BA49" s="237">
        <f>BA48</f>
        <v>3059</v>
      </c>
      <c r="BB49" s="194" t="s">
        <v>213</v>
      </c>
      <c r="BC49" s="123"/>
      <c r="BD49" s="237">
        <f t="shared" ref="BD49:CQ49" si="37">BD48</f>
        <v>1593</v>
      </c>
      <c r="BE49" s="237">
        <f t="shared" si="37"/>
        <v>3059</v>
      </c>
      <c r="BF49" s="237">
        <f t="shared" si="37"/>
        <v>3449</v>
      </c>
      <c r="BG49" s="237">
        <f t="shared" si="37"/>
        <v>4046</v>
      </c>
      <c r="BH49" s="237">
        <f t="shared" si="37"/>
        <v>4449</v>
      </c>
      <c r="BI49" s="237">
        <f t="shared" si="37"/>
        <v>3833</v>
      </c>
      <c r="BJ49" s="237">
        <f t="shared" si="37"/>
        <v>4471</v>
      </c>
      <c r="BK49" s="237">
        <f t="shared" si="37"/>
        <v>4907</v>
      </c>
      <c r="BL49" s="237">
        <f t="shared" si="37"/>
        <v>4932</v>
      </c>
      <c r="BM49" s="237">
        <f t="shared" si="37"/>
        <v>4811</v>
      </c>
      <c r="BN49" s="237">
        <f t="shared" si="37"/>
        <v>4725</v>
      </c>
      <c r="BO49" s="237">
        <f t="shared" si="37"/>
        <v>4327</v>
      </c>
      <c r="BP49" s="237">
        <f t="shared" si="37"/>
        <v>4853</v>
      </c>
      <c r="BQ49" s="237">
        <f t="shared" si="37"/>
        <v>5304</v>
      </c>
      <c r="BR49" s="237">
        <f t="shared" si="37"/>
        <v>4979</v>
      </c>
      <c r="BS49" s="237">
        <f t="shared" si="37"/>
        <v>4677</v>
      </c>
      <c r="BT49" s="237">
        <f t="shared" si="37"/>
        <v>4812</v>
      </c>
      <c r="BU49" s="237">
        <f t="shared" si="37"/>
        <v>4788</v>
      </c>
      <c r="BV49" s="237">
        <f t="shared" si="37"/>
        <v>4898</v>
      </c>
      <c r="BW49" s="237">
        <f t="shared" si="37"/>
        <v>5146</v>
      </c>
      <c r="BX49" s="237">
        <f t="shared" si="37"/>
        <v>5347</v>
      </c>
      <c r="BY49" s="237">
        <f t="shared" si="37"/>
        <v>5503</v>
      </c>
      <c r="BZ49" s="237">
        <f t="shared" si="37"/>
        <v>5567</v>
      </c>
      <c r="CA49" s="237">
        <f t="shared" si="37"/>
        <v>5310</v>
      </c>
      <c r="CB49" s="237">
        <f t="shared" si="37"/>
        <v>5198</v>
      </c>
      <c r="CC49" s="237">
        <f t="shared" si="37"/>
        <v>5494</v>
      </c>
      <c r="CD49" s="237">
        <f t="shared" si="37"/>
        <v>5222</v>
      </c>
      <c r="CE49" s="237">
        <f t="shared" si="37"/>
        <v>5578</v>
      </c>
      <c r="CF49" s="237">
        <f t="shared" si="37"/>
        <v>0</v>
      </c>
      <c r="CG49" s="237">
        <f t="shared" si="37"/>
        <v>0</v>
      </c>
      <c r="CH49" s="237">
        <f t="shared" si="37"/>
        <v>0</v>
      </c>
      <c r="CI49" s="237">
        <f t="shared" si="37"/>
        <v>0</v>
      </c>
      <c r="CJ49" s="237">
        <f t="shared" si="37"/>
        <v>0</v>
      </c>
      <c r="CK49" s="237">
        <f t="shared" si="37"/>
        <v>0</v>
      </c>
      <c r="CL49" s="237">
        <f t="shared" si="37"/>
        <v>0</v>
      </c>
      <c r="CM49" s="237">
        <f t="shared" si="37"/>
        <v>0</v>
      </c>
      <c r="CN49" s="237">
        <f t="shared" si="37"/>
        <v>0</v>
      </c>
      <c r="CO49" s="237">
        <f t="shared" si="37"/>
        <v>0</v>
      </c>
      <c r="CP49" s="237">
        <f t="shared" si="37"/>
        <v>0</v>
      </c>
      <c r="CQ49" s="237">
        <f t="shared" si="37"/>
        <v>0</v>
      </c>
      <c r="CR49" s="195"/>
      <c r="CS49" s="195"/>
      <c r="CT49" s="195"/>
      <c r="CU49" s="195"/>
      <c r="CV49" s="195"/>
      <c r="CW49" s="195"/>
      <c r="CX49" s="195"/>
      <c r="CY49" s="195"/>
      <c r="CZ49" s="195"/>
      <c r="DA49" s="195"/>
      <c r="DB49" s="195"/>
      <c r="DC49" s="195"/>
      <c r="DD49" s="195"/>
      <c r="DE49" s="195"/>
      <c r="DF49" s="195"/>
      <c r="DG49" s="195"/>
      <c r="DH49" s="195"/>
      <c r="DI49" s="195"/>
      <c r="DJ49" s="195"/>
      <c r="DK49" s="195"/>
      <c r="DL49" s="195"/>
      <c r="DM49" s="195"/>
      <c r="DN49" s="195"/>
      <c r="DO49" s="195"/>
      <c r="DP49" s="195"/>
      <c r="DQ49" s="195"/>
      <c r="DR49" s="195"/>
      <c r="DS49" s="195"/>
      <c r="DT49" s="195"/>
      <c r="DU49" s="195"/>
      <c r="DV49" s="195"/>
      <c r="DW49" s="195"/>
      <c r="DX49" s="195"/>
      <c r="DY49" s="195"/>
      <c r="DZ49" s="195"/>
      <c r="EA49" s="195"/>
      <c r="EB49" s="195"/>
      <c r="EC49" s="195"/>
      <c r="ED49" s="195"/>
      <c r="EE49" s="195"/>
      <c r="EF49" s="195"/>
      <c r="EG49" s="195"/>
      <c r="EH49" s="195"/>
      <c r="EI49" s="195"/>
      <c r="EJ49" s="195"/>
      <c r="EK49" s="195"/>
      <c r="EL49" s="195"/>
      <c r="EM49" s="195"/>
      <c r="EN49" s="195"/>
      <c r="EO49" s="195"/>
      <c r="EP49" s="195"/>
      <c r="EQ49" s="195"/>
      <c r="ER49" s="195"/>
      <c r="ES49" s="195"/>
      <c r="ET49" s="195"/>
      <c r="EU49" s="195"/>
      <c r="EV49" s="195"/>
      <c r="EW49" s="195"/>
      <c r="EX49" s="195"/>
      <c r="EY49" s="195"/>
      <c r="EZ49" s="195"/>
      <c r="FA49" s="195"/>
      <c r="FB49" s="195"/>
      <c r="FC49" s="195"/>
      <c r="FD49" s="195"/>
      <c r="FE49" s="195"/>
      <c r="FF49" s="195"/>
      <c r="FG49" s="195"/>
      <c r="FH49" s="195"/>
      <c r="FI49" s="195"/>
      <c r="FJ49" s="195"/>
      <c r="FK49" s="195"/>
      <c r="FL49" s="195"/>
      <c r="FM49" s="195"/>
      <c r="FN49" s="195"/>
      <c r="FO49" s="195"/>
      <c r="FP49" s="195"/>
      <c r="FQ49" s="195"/>
      <c r="FR49" s="195"/>
      <c r="FS49" s="195"/>
      <c r="FT49" s="195"/>
      <c r="FU49" s="195"/>
      <c r="FV49" s="195"/>
      <c r="FW49" s="195"/>
      <c r="FX49" s="195"/>
      <c r="FY49" s="195"/>
      <c r="FZ49" s="195"/>
      <c r="GA49" s="195"/>
      <c r="GB49" s="195"/>
      <c r="GC49" s="195"/>
      <c r="GD49" s="195"/>
      <c r="GE49" s="195"/>
      <c r="GF49" s="195"/>
      <c r="GG49" s="195"/>
      <c r="GH49" s="195"/>
      <c r="GI49" s="195"/>
      <c r="GJ49" s="195"/>
      <c r="GK49" s="195"/>
      <c r="GL49" s="195"/>
      <c r="GM49" s="195"/>
      <c r="GN49" s="195"/>
      <c r="GO49" s="195"/>
      <c r="GP49" s="195"/>
      <c r="GQ49" s="195"/>
      <c r="GR49" s="195"/>
      <c r="GS49" s="195"/>
      <c r="GT49" s="195"/>
      <c r="GU49" s="195"/>
      <c r="GV49" s="195"/>
      <c r="GW49" s="195"/>
      <c r="GX49" s="195"/>
      <c r="GY49" s="195"/>
      <c r="GZ49" s="195"/>
      <c r="HA49" s="195"/>
      <c r="HB49" s="195"/>
      <c r="HC49" s="195"/>
      <c r="HD49" s="195"/>
      <c r="HE49" s="195"/>
      <c r="HF49" s="195"/>
      <c r="HG49" s="195"/>
      <c r="HH49" s="195"/>
      <c r="HI49" s="195"/>
      <c r="HJ49" s="195"/>
      <c r="HK49" s="195"/>
      <c r="HL49" s="195"/>
      <c r="HM49" s="195"/>
      <c r="HN49" s="195"/>
      <c r="HO49" s="195"/>
      <c r="HP49" s="195"/>
      <c r="HQ49" s="195"/>
      <c r="HR49" s="195"/>
      <c r="HS49" s="195"/>
      <c r="HT49" s="195"/>
      <c r="HU49" s="195"/>
      <c r="HV49" s="195"/>
      <c r="HW49" s="195"/>
      <c r="HX49" s="195"/>
      <c r="HY49" s="195"/>
      <c r="HZ49" s="195"/>
      <c r="IA49" s="195"/>
      <c r="IB49" s="195"/>
      <c r="IC49" s="195"/>
      <c r="ID49" s="195"/>
      <c r="IE49" s="195"/>
      <c r="IF49" s="195"/>
      <c r="IG49" s="195"/>
      <c r="IH49" s="195"/>
      <c r="II49" s="195"/>
      <c r="IJ49" s="195"/>
      <c r="IK49" s="195"/>
      <c r="IL49" s="195"/>
      <c r="IM49" s="195"/>
      <c r="IN49" s="195"/>
      <c r="IO49" s="195"/>
      <c r="IP49" s="195"/>
      <c r="IQ49" s="195"/>
      <c r="IR49" s="195"/>
      <c r="IS49" s="195"/>
      <c r="IT49" s="195"/>
      <c r="IU49" s="195"/>
      <c r="IV49" s="195"/>
    </row>
    <row r="50" spans="1:256" s="193" customFormat="1" ht="25.5" x14ac:dyDescent="0.25">
      <c r="A50" s="262"/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3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3"/>
      <c r="AC50" s="264"/>
      <c r="AD50" s="264"/>
      <c r="AE50" s="264"/>
      <c r="AF50" s="264"/>
      <c r="AG50" s="264"/>
      <c r="AH50" s="264"/>
      <c r="AI50" s="263"/>
      <c r="AJ50" s="264"/>
      <c r="AK50" s="264"/>
      <c r="AL50" s="264"/>
      <c r="AM50" s="264"/>
      <c r="AN50" s="264"/>
      <c r="AO50" s="264"/>
      <c r="AP50" s="263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28" t="s">
        <v>214</v>
      </c>
      <c r="BC50" s="265" t="s">
        <v>215</v>
      </c>
      <c r="BD50" s="77">
        <f t="shared" ref="BD50:CQ50" si="38">IFERROR(ROUND((BD51/BD52),4),0)</f>
        <v>1</v>
      </c>
      <c r="BE50" s="77">
        <f t="shared" si="38"/>
        <v>1</v>
      </c>
      <c r="BF50" s="77">
        <f t="shared" si="38"/>
        <v>1</v>
      </c>
      <c r="BG50" s="77">
        <f t="shared" si="38"/>
        <v>1</v>
      </c>
      <c r="BH50" s="77">
        <f t="shared" si="38"/>
        <v>1</v>
      </c>
      <c r="BI50" s="77">
        <f t="shared" si="38"/>
        <v>1</v>
      </c>
      <c r="BJ50" s="77">
        <f t="shared" si="38"/>
        <v>1</v>
      </c>
      <c r="BK50" s="77">
        <f t="shared" si="38"/>
        <v>1</v>
      </c>
      <c r="BL50" s="77">
        <f t="shared" si="38"/>
        <v>1</v>
      </c>
      <c r="BM50" s="77">
        <f t="shared" si="38"/>
        <v>1</v>
      </c>
      <c r="BN50" s="77">
        <f t="shared" si="38"/>
        <v>1</v>
      </c>
      <c r="BO50" s="77">
        <f t="shared" si="38"/>
        <v>1</v>
      </c>
      <c r="BP50" s="77">
        <f t="shared" si="38"/>
        <v>1</v>
      </c>
      <c r="BQ50" s="77">
        <f t="shared" si="38"/>
        <v>1</v>
      </c>
      <c r="BR50" s="77">
        <f t="shared" si="38"/>
        <v>1</v>
      </c>
      <c r="BS50" s="77">
        <f t="shared" si="38"/>
        <v>1</v>
      </c>
      <c r="BT50" s="77">
        <f t="shared" si="38"/>
        <v>1</v>
      </c>
      <c r="BU50" s="77">
        <f t="shared" si="38"/>
        <v>1</v>
      </c>
      <c r="BV50" s="77">
        <f t="shared" si="38"/>
        <v>1</v>
      </c>
      <c r="BW50" s="77">
        <f t="shared" si="38"/>
        <v>1</v>
      </c>
      <c r="BX50" s="77">
        <f t="shared" si="38"/>
        <v>1</v>
      </c>
      <c r="BY50" s="77">
        <f t="shared" si="38"/>
        <v>1</v>
      </c>
      <c r="BZ50" s="77">
        <f t="shared" si="38"/>
        <v>1</v>
      </c>
      <c r="CA50" s="77">
        <f t="shared" si="38"/>
        <v>1</v>
      </c>
      <c r="CB50" s="77">
        <f t="shared" si="38"/>
        <v>1</v>
      </c>
      <c r="CC50" s="77">
        <f t="shared" si="38"/>
        <v>1</v>
      </c>
      <c r="CD50" s="77">
        <f t="shared" si="38"/>
        <v>1</v>
      </c>
      <c r="CE50" s="77">
        <f t="shared" si="38"/>
        <v>1</v>
      </c>
      <c r="CF50" s="77">
        <f t="shared" si="38"/>
        <v>0</v>
      </c>
      <c r="CG50" s="77">
        <f t="shared" si="38"/>
        <v>0</v>
      </c>
      <c r="CH50" s="77">
        <f t="shared" si="38"/>
        <v>0</v>
      </c>
      <c r="CI50" s="77">
        <f t="shared" si="38"/>
        <v>0</v>
      </c>
      <c r="CJ50" s="77">
        <f t="shared" si="38"/>
        <v>0</v>
      </c>
      <c r="CK50" s="77">
        <f t="shared" si="38"/>
        <v>0</v>
      </c>
      <c r="CL50" s="77">
        <f t="shared" si="38"/>
        <v>0</v>
      </c>
      <c r="CM50" s="77">
        <f t="shared" si="38"/>
        <v>0</v>
      </c>
      <c r="CN50" s="77">
        <f t="shared" si="38"/>
        <v>0</v>
      </c>
      <c r="CO50" s="77">
        <f t="shared" si="38"/>
        <v>0</v>
      </c>
      <c r="CP50" s="77">
        <f t="shared" si="38"/>
        <v>0</v>
      </c>
      <c r="CQ50" s="77">
        <f t="shared" si="38"/>
        <v>0</v>
      </c>
    </row>
    <row r="51" spans="1:256" x14ac:dyDescent="0.25">
      <c r="A51" s="266"/>
      <c r="B51" s="267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7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7"/>
      <c r="AC51" s="268"/>
      <c r="AD51" s="268"/>
      <c r="AE51" s="268"/>
      <c r="AF51" s="268"/>
      <c r="AG51" s="268"/>
      <c r="AH51" s="268"/>
      <c r="AI51" s="267"/>
      <c r="AJ51" s="268"/>
      <c r="AK51" s="268"/>
      <c r="AL51" s="268"/>
      <c r="AM51" s="268"/>
      <c r="AN51" s="268"/>
      <c r="AO51" s="268"/>
      <c r="AP51" s="267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194" t="s">
        <v>216</v>
      </c>
      <c r="BC51" s="253"/>
      <c r="BD51" s="278">
        <v>72</v>
      </c>
      <c r="BE51" s="254">
        <v>393</v>
      </c>
      <c r="BF51" s="278">
        <v>80</v>
      </c>
      <c r="BG51" s="278">
        <v>73</v>
      </c>
      <c r="BH51" s="278">
        <v>133</v>
      </c>
      <c r="BI51" s="278">
        <v>414</v>
      </c>
      <c r="BJ51" s="278">
        <v>522</v>
      </c>
      <c r="BK51" s="278">
        <v>663</v>
      </c>
      <c r="BL51" s="278">
        <v>543</v>
      </c>
      <c r="BM51" s="278">
        <v>255</v>
      </c>
      <c r="BN51" s="278">
        <v>141</v>
      </c>
      <c r="BO51" s="278">
        <v>125</v>
      </c>
      <c r="BP51" s="278">
        <v>97</v>
      </c>
      <c r="BQ51" s="278">
        <v>108</v>
      </c>
      <c r="BR51" s="278">
        <v>154</v>
      </c>
      <c r="BS51" s="278">
        <v>163</v>
      </c>
      <c r="BT51" s="278">
        <v>216</v>
      </c>
      <c r="BU51" s="278">
        <v>235</v>
      </c>
      <c r="BV51" s="278">
        <v>271</v>
      </c>
      <c r="BW51" s="278">
        <v>325</v>
      </c>
      <c r="BX51" s="278">
        <v>278</v>
      </c>
      <c r="BY51" s="278">
        <v>235</v>
      </c>
      <c r="BZ51" s="278">
        <v>184</v>
      </c>
      <c r="CA51" s="278">
        <v>142</v>
      </c>
      <c r="CB51" s="278">
        <v>154</v>
      </c>
      <c r="CC51" s="278">
        <v>145</v>
      </c>
      <c r="CD51" s="278">
        <v>88</v>
      </c>
      <c r="CE51" s="278">
        <v>100</v>
      </c>
      <c r="CF51" s="278">
        <v>0</v>
      </c>
      <c r="CG51" s="278">
        <v>0</v>
      </c>
      <c r="CH51" s="278">
        <v>0</v>
      </c>
      <c r="CI51" s="278">
        <v>0</v>
      </c>
      <c r="CJ51" s="278">
        <v>0</v>
      </c>
      <c r="CK51" s="278">
        <v>0</v>
      </c>
      <c r="CL51" s="278">
        <v>0</v>
      </c>
      <c r="CM51" s="278">
        <v>0</v>
      </c>
      <c r="CN51" s="278">
        <v>0</v>
      </c>
      <c r="CO51" s="278">
        <v>0</v>
      </c>
      <c r="CP51" s="278">
        <v>0</v>
      </c>
      <c r="CQ51" s="278">
        <v>0</v>
      </c>
    </row>
    <row r="52" spans="1:256" x14ac:dyDescent="0.25">
      <c r="A52" s="270"/>
      <c r="B52" s="267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67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67"/>
      <c r="AC52" s="271"/>
      <c r="AD52" s="271"/>
      <c r="AE52" s="271"/>
      <c r="AF52" s="271"/>
      <c r="AG52" s="271"/>
      <c r="AH52" s="271"/>
      <c r="AI52" s="267"/>
      <c r="AJ52" s="271"/>
      <c r="AK52" s="271"/>
      <c r="AL52" s="271"/>
      <c r="AM52" s="271"/>
      <c r="AN52" s="271"/>
      <c r="AO52" s="271"/>
      <c r="AP52" s="267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194" t="s">
        <v>217</v>
      </c>
      <c r="BC52" s="253"/>
      <c r="BD52" s="279">
        <v>72</v>
      </c>
      <c r="BE52" s="259">
        <v>393</v>
      </c>
      <c r="BF52" s="279">
        <v>80</v>
      </c>
      <c r="BG52" s="279">
        <v>73</v>
      </c>
      <c r="BH52" s="279">
        <v>133</v>
      </c>
      <c r="BI52" s="279">
        <v>414</v>
      </c>
      <c r="BJ52" s="279">
        <v>522</v>
      </c>
      <c r="BK52" s="279">
        <v>663</v>
      </c>
      <c r="BL52" s="279">
        <v>543</v>
      </c>
      <c r="BM52" s="279">
        <v>255</v>
      </c>
      <c r="BN52" s="279">
        <v>141</v>
      </c>
      <c r="BO52" s="279">
        <v>125</v>
      </c>
      <c r="BP52" s="279">
        <v>97</v>
      </c>
      <c r="BQ52" s="279">
        <v>108</v>
      </c>
      <c r="BR52" s="279">
        <v>154</v>
      </c>
      <c r="BS52" s="279">
        <v>163</v>
      </c>
      <c r="BT52" s="279">
        <v>216</v>
      </c>
      <c r="BU52" s="279">
        <v>235</v>
      </c>
      <c r="BV52" s="279">
        <v>271</v>
      </c>
      <c r="BW52" s="279">
        <v>325</v>
      </c>
      <c r="BX52" s="279">
        <v>278</v>
      </c>
      <c r="BY52" s="279">
        <v>235</v>
      </c>
      <c r="BZ52" s="279">
        <v>184</v>
      </c>
      <c r="CA52" s="279">
        <v>142</v>
      </c>
      <c r="CB52" s="279">
        <v>154</v>
      </c>
      <c r="CC52" s="279">
        <v>145</v>
      </c>
      <c r="CD52" s="279">
        <v>88</v>
      </c>
      <c r="CE52" s="279">
        <v>100</v>
      </c>
      <c r="CF52" s="279">
        <v>0</v>
      </c>
      <c r="CG52" s="279">
        <v>0</v>
      </c>
      <c r="CH52" s="279">
        <v>0</v>
      </c>
      <c r="CI52" s="279">
        <v>0</v>
      </c>
      <c r="CJ52" s="279">
        <v>0</v>
      </c>
      <c r="CK52" s="279">
        <v>0</v>
      </c>
      <c r="CL52" s="279">
        <v>0</v>
      </c>
      <c r="CM52" s="279">
        <v>0</v>
      </c>
      <c r="CN52" s="279">
        <v>0</v>
      </c>
      <c r="CO52" s="279">
        <v>0</v>
      </c>
      <c r="CP52" s="279">
        <v>0</v>
      </c>
      <c r="CQ52" s="279">
        <v>0</v>
      </c>
    </row>
    <row r="53" spans="1:256" s="193" customFormat="1" ht="38.25" x14ac:dyDescent="0.25">
      <c r="A53" s="262"/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3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3"/>
      <c r="AC53" s="264"/>
      <c r="AD53" s="264"/>
      <c r="AE53" s="264"/>
      <c r="AF53" s="264"/>
      <c r="AG53" s="264"/>
      <c r="AH53" s="264"/>
      <c r="AI53" s="263"/>
      <c r="AJ53" s="264"/>
      <c r="AK53" s="264"/>
      <c r="AL53" s="264"/>
      <c r="AM53" s="264"/>
      <c r="AN53" s="264"/>
      <c r="AO53" s="264"/>
      <c r="AP53" s="263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28" t="s">
        <v>218</v>
      </c>
      <c r="BC53" s="265" t="s">
        <v>215</v>
      </c>
      <c r="BD53" s="77">
        <f t="shared" ref="BD53:CQ53" si="39">IFERROR(ROUND((BD54/BD55),4),0)</f>
        <v>1</v>
      </c>
      <c r="BE53" s="77">
        <f t="shared" si="39"/>
        <v>1</v>
      </c>
      <c r="BF53" s="77">
        <f t="shared" si="39"/>
        <v>1</v>
      </c>
      <c r="BG53" s="77">
        <f t="shared" si="39"/>
        <v>1</v>
      </c>
      <c r="BH53" s="77">
        <f t="shared" si="39"/>
        <v>1</v>
      </c>
      <c r="BI53" s="77">
        <f t="shared" si="39"/>
        <v>1</v>
      </c>
      <c r="BJ53" s="77">
        <f t="shared" si="39"/>
        <v>1</v>
      </c>
      <c r="BK53" s="77">
        <f t="shared" si="39"/>
        <v>1</v>
      </c>
      <c r="BL53" s="77">
        <f t="shared" si="39"/>
        <v>1</v>
      </c>
      <c r="BM53" s="77">
        <f t="shared" si="39"/>
        <v>1</v>
      </c>
      <c r="BN53" s="77">
        <f t="shared" si="39"/>
        <v>1</v>
      </c>
      <c r="BO53" s="77">
        <f t="shared" si="39"/>
        <v>1</v>
      </c>
      <c r="BP53" s="77">
        <f t="shared" si="39"/>
        <v>1</v>
      </c>
      <c r="BQ53" s="77">
        <f t="shared" si="39"/>
        <v>1</v>
      </c>
      <c r="BR53" s="77">
        <f t="shared" si="39"/>
        <v>1</v>
      </c>
      <c r="BS53" s="77">
        <f t="shared" si="39"/>
        <v>1</v>
      </c>
      <c r="BT53" s="77">
        <f t="shared" si="39"/>
        <v>1</v>
      </c>
      <c r="BU53" s="77">
        <f t="shared" si="39"/>
        <v>1</v>
      </c>
      <c r="BV53" s="77">
        <f t="shared" si="39"/>
        <v>1</v>
      </c>
      <c r="BW53" s="77">
        <f t="shared" si="39"/>
        <v>1</v>
      </c>
      <c r="BX53" s="77">
        <f t="shared" si="39"/>
        <v>1</v>
      </c>
      <c r="BY53" s="77">
        <f t="shared" si="39"/>
        <v>1</v>
      </c>
      <c r="BZ53" s="77">
        <f t="shared" si="39"/>
        <v>1</v>
      </c>
      <c r="CA53" s="77">
        <f t="shared" si="39"/>
        <v>1</v>
      </c>
      <c r="CB53" s="77">
        <f t="shared" si="39"/>
        <v>1</v>
      </c>
      <c r="CC53" s="77">
        <f t="shared" si="39"/>
        <v>1</v>
      </c>
      <c r="CD53" s="77">
        <f t="shared" si="39"/>
        <v>1</v>
      </c>
      <c r="CE53" s="77">
        <f t="shared" si="39"/>
        <v>1</v>
      </c>
      <c r="CF53" s="77">
        <f t="shared" si="39"/>
        <v>0</v>
      </c>
      <c r="CG53" s="77">
        <f t="shared" si="39"/>
        <v>0</v>
      </c>
      <c r="CH53" s="77">
        <f t="shared" si="39"/>
        <v>0</v>
      </c>
      <c r="CI53" s="77">
        <f t="shared" si="39"/>
        <v>0</v>
      </c>
      <c r="CJ53" s="77">
        <f t="shared" si="39"/>
        <v>0</v>
      </c>
      <c r="CK53" s="77">
        <f t="shared" si="39"/>
        <v>0</v>
      </c>
      <c r="CL53" s="77">
        <f t="shared" si="39"/>
        <v>0</v>
      </c>
      <c r="CM53" s="77">
        <f t="shared" si="39"/>
        <v>0</v>
      </c>
      <c r="CN53" s="77">
        <f t="shared" si="39"/>
        <v>0</v>
      </c>
      <c r="CO53" s="77">
        <f t="shared" si="39"/>
        <v>0</v>
      </c>
      <c r="CP53" s="77">
        <f t="shared" si="39"/>
        <v>0</v>
      </c>
      <c r="CQ53" s="77">
        <f t="shared" si="39"/>
        <v>0</v>
      </c>
    </row>
    <row r="54" spans="1:256" x14ac:dyDescent="0.25">
      <c r="A54" s="266"/>
      <c r="B54" s="267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7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7"/>
      <c r="AC54" s="268"/>
      <c r="AD54" s="268"/>
      <c r="AE54" s="268"/>
      <c r="AF54" s="268"/>
      <c r="AG54" s="268"/>
      <c r="AH54" s="268"/>
      <c r="AI54" s="267"/>
      <c r="AJ54" s="268"/>
      <c r="AK54" s="268"/>
      <c r="AL54" s="268"/>
      <c r="AM54" s="268"/>
      <c r="AN54" s="268"/>
      <c r="AO54" s="268"/>
      <c r="AP54" s="267"/>
      <c r="AQ54" s="269"/>
      <c r="AR54" s="269"/>
      <c r="AS54" s="269"/>
      <c r="AT54" s="269"/>
      <c r="AU54" s="269"/>
      <c r="AV54" s="269"/>
      <c r="AW54" s="269"/>
      <c r="AX54" s="269"/>
      <c r="AY54" s="269"/>
      <c r="AZ54" s="269"/>
      <c r="BA54" s="269"/>
      <c r="BB54" s="194" t="s">
        <v>219</v>
      </c>
      <c r="BC54" s="253"/>
      <c r="BD54" s="278">
        <v>321</v>
      </c>
      <c r="BE54" s="254">
        <v>393</v>
      </c>
      <c r="BF54" s="278">
        <v>219</v>
      </c>
      <c r="BG54" s="278">
        <v>226</v>
      </c>
      <c r="BH54" s="278">
        <v>277</v>
      </c>
      <c r="BI54" s="278">
        <v>465</v>
      </c>
      <c r="BJ54" s="278">
        <v>298</v>
      </c>
      <c r="BK54" s="278">
        <v>275</v>
      </c>
      <c r="BL54" s="278">
        <v>250</v>
      </c>
      <c r="BM54" s="278">
        <v>110</v>
      </c>
      <c r="BN54" s="278">
        <v>82</v>
      </c>
      <c r="BO54" s="278">
        <v>69</v>
      </c>
      <c r="BP54" s="278">
        <v>118</v>
      </c>
      <c r="BQ54" s="278">
        <v>65</v>
      </c>
      <c r="BR54" s="278">
        <v>68</v>
      </c>
      <c r="BS54" s="278">
        <v>34</v>
      </c>
      <c r="BT54" s="278">
        <v>44</v>
      </c>
      <c r="BU54" s="278">
        <v>116</v>
      </c>
      <c r="BV54" s="278">
        <v>69</v>
      </c>
      <c r="BW54" s="278">
        <v>52</v>
      </c>
      <c r="BX54" s="278">
        <v>125</v>
      </c>
      <c r="BY54" s="278">
        <v>123</v>
      </c>
      <c r="BZ54" s="278">
        <v>59</v>
      </c>
      <c r="CA54" s="278">
        <v>53</v>
      </c>
      <c r="CB54" s="278">
        <v>74</v>
      </c>
      <c r="CC54" s="278">
        <v>70</v>
      </c>
      <c r="CD54" s="278">
        <v>65</v>
      </c>
      <c r="CE54" s="278">
        <v>52</v>
      </c>
      <c r="CF54" s="278">
        <v>0</v>
      </c>
      <c r="CG54" s="278">
        <v>0</v>
      </c>
      <c r="CH54" s="278">
        <v>0</v>
      </c>
      <c r="CI54" s="278">
        <v>0</v>
      </c>
      <c r="CJ54" s="278">
        <v>0</v>
      </c>
      <c r="CK54" s="278">
        <v>0</v>
      </c>
      <c r="CL54" s="278">
        <v>0</v>
      </c>
      <c r="CM54" s="278">
        <v>0</v>
      </c>
      <c r="CN54" s="278">
        <v>0</v>
      </c>
      <c r="CO54" s="278">
        <v>0</v>
      </c>
      <c r="CP54" s="278">
        <v>0</v>
      </c>
      <c r="CQ54" s="278">
        <v>0</v>
      </c>
    </row>
    <row r="55" spans="1:256" x14ac:dyDescent="0.25">
      <c r="A55" s="270"/>
      <c r="B55" s="267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67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67"/>
      <c r="AC55" s="271"/>
      <c r="AD55" s="271"/>
      <c r="AE55" s="271"/>
      <c r="AF55" s="271"/>
      <c r="AG55" s="271"/>
      <c r="AH55" s="271"/>
      <c r="AI55" s="267"/>
      <c r="AJ55" s="271"/>
      <c r="AK55" s="271"/>
      <c r="AL55" s="271"/>
      <c r="AM55" s="271"/>
      <c r="AN55" s="271"/>
      <c r="AO55" s="271"/>
      <c r="AP55" s="267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194" t="s">
        <v>217</v>
      </c>
      <c r="BC55" s="253"/>
      <c r="BD55" s="279">
        <v>321</v>
      </c>
      <c r="BE55" s="259">
        <v>393</v>
      </c>
      <c r="BF55" s="279">
        <v>219</v>
      </c>
      <c r="BG55" s="279">
        <v>226</v>
      </c>
      <c r="BH55" s="279">
        <v>277</v>
      </c>
      <c r="BI55" s="279">
        <v>465</v>
      </c>
      <c r="BJ55" s="279">
        <v>298</v>
      </c>
      <c r="BK55" s="279">
        <v>275</v>
      </c>
      <c r="BL55" s="279">
        <v>250</v>
      </c>
      <c r="BM55" s="279">
        <v>110</v>
      </c>
      <c r="BN55" s="279">
        <v>82</v>
      </c>
      <c r="BO55" s="279">
        <v>69</v>
      </c>
      <c r="BP55" s="279">
        <v>118</v>
      </c>
      <c r="BQ55" s="279">
        <v>65</v>
      </c>
      <c r="BR55" s="279">
        <v>68</v>
      </c>
      <c r="BS55" s="279">
        <v>34</v>
      </c>
      <c r="BT55" s="279">
        <v>44</v>
      </c>
      <c r="BU55" s="279">
        <v>116</v>
      </c>
      <c r="BV55" s="279">
        <v>69</v>
      </c>
      <c r="BW55" s="279">
        <v>52</v>
      </c>
      <c r="BX55" s="279">
        <v>125</v>
      </c>
      <c r="BY55" s="279">
        <v>123</v>
      </c>
      <c r="BZ55" s="279">
        <v>59</v>
      </c>
      <c r="CA55" s="279">
        <v>53</v>
      </c>
      <c r="CB55" s="279">
        <v>74</v>
      </c>
      <c r="CC55" s="279">
        <v>70</v>
      </c>
      <c r="CD55" s="279">
        <v>65</v>
      </c>
      <c r="CE55" s="279">
        <v>52</v>
      </c>
      <c r="CF55" s="279">
        <v>0</v>
      </c>
      <c r="CG55" s="279">
        <v>0</v>
      </c>
      <c r="CH55" s="279">
        <v>0</v>
      </c>
      <c r="CI55" s="279">
        <v>0</v>
      </c>
      <c r="CJ55" s="279">
        <v>0</v>
      </c>
      <c r="CK55" s="279">
        <v>0</v>
      </c>
      <c r="CL55" s="279">
        <v>0</v>
      </c>
      <c r="CM55" s="279">
        <v>0</v>
      </c>
      <c r="CN55" s="279">
        <v>0</v>
      </c>
      <c r="CO55" s="279">
        <v>0</v>
      </c>
      <c r="CP55" s="279">
        <v>0</v>
      </c>
      <c r="CQ55" s="279">
        <v>0</v>
      </c>
    </row>
    <row r="56" spans="1:256" s="193" customFormat="1" ht="25.5" x14ac:dyDescent="0.25">
      <c r="A56" s="262"/>
      <c r="B56" s="263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3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3"/>
      <c r="AC56" s="264"/>
      <c r="AD56" s="264"/>
      <c r="AE56" s="264"/>
      <c r="AF56" s="264"/>
      <c r="AG56" s="264"/>
      <c r="AH56" s="264"/>
      <c r="AI56" s="263"/>
      <c r="AJ56" s="264"/>
      <c r="AK56" s="264"/>
      <c r="AL56" s="264"/>
      <c r="AM56" s="264"/>
      <c r="AN56" s="264"/>
      <c r="AO56" s="264"/>
      <c r="AP56" s="263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28" t="s">
        <v>220</v>
      </c>
      <c r="BC56" s="265" t="s">
        <v>221</v>
      </c>
      <c r="BD56" s="77">
        <f t="shared" ref="BD56:CQ56" si="40">IFERROR(ROUND((BD57/BD58),4),0)</f>
        <v>0</v>
      </c>
      <c r="BE56" s="77">
        <f t="shared" si="40"/>
        <v>8.3000000000000001E-3</v>
      </c>
      <c r="BF56" s="77">
        <f t="shared" si="40"/>
        <v>8.9999999999999998E-4</v>
      </c>
      <c r="BG56" s="77">
        <f t="shared" si="40"/>
        <v>5.0000000000000001E-4</v>
      </c>
      <c r="BH56" s="77">
        <f t="shared" si="40"/>
        <v>1.15E-2</v>
      </c>
      <c r="BI56" s="77">
        <f t="shared" si="40"/>
        <v>2.2700000000000001E-2</v>
      </c>
      <c r="BJ56" s="77">
        <f t="shared" si="40"/>
        <v>2.3999999999999998E-3</v>
      </c>
      <c r="BK56" s="77">
        <f t="shared" si="40"/>
        <v>5.7000000000000002E-3</v>
      </c>
      <c r="BL56" s="77">
        <f t="shared" si="40"/>
        <v>5.0000000000000001E-4</v>
      </c>
      <c r="BM56" s="77">
        <f t="shared" si="40"/>
        <v>7.1000000000000004E-3</v>
      </c>
      <c r="BN56" s="77">
        <f t="shared" si="40"/>
        <v>8.9999999999999998E-4</v>
      </c>
      <c r="BO56" s="77">
        <f t="shared" si="40"/>
        <v>6.1000000000000004E-3</v>
      </c>
      <c r="BP56" s="77">
        <f t="shared" si="40"/>
        <v>8.0000000000000002E-3</v>
      </c>
      <c r="BQ56" s="77">
        <f t="shared" si="40"/>
        <v>8.6E-3</v>
      </c>
      <c r="BR56" s="77">
        <f t="shared" si="40"/>
        <v>2.0000000000000001E-4</v>
      </c>
      <c r="BS56" s="77">
        <f t="shared" si="40"/>
        <v>2.0000000000000001E-4</v>
      </c>
      <c r="BT56" s="77">
        <f t="shared" si="40"/>
        <v>5.0000000000000001E-4</v>
      </c>
      <c r="BU56" s="77">
        <f t="shared" si="40"/>
        <v>6.6E-3</v>
      </c>
      <c r="BV56" s="77">
        <f t="shared" si="40"/>
        <v>2.23E-2</v>
      </c>
      <c r="BW56" s="77">
        <f t="shared" si="40"/>
        <v>5.9999999999999995E-4</v>
      </c>
      <c r="BX56" s="77">
        <f t="shared" si="40"/>
        <v>1.9E-3</v>
      </c>
      <c r="BY56" s="77">
        <f t="shared" si="40"/>
        <v>2.3999999999999998E-3</v>
      </c>
      <c r="BZ56" s="77">
        <f t="shared" si="40"/>
        <v>2.5999999999999999E-3</v>
      </c>
      <c r="CA56" s="77">
        <f t="shared" si="40"/>
        <v>1.5E-3</v>
      </c>
      <c r="CB56" s="77">
        <f t="shared" si="40"/>
        <v>2.9999999999999997E-4</v>
      </c>
      <c r="CC56" s="77">
        <f t="shared" si="40"/>
        <v>3.3999999999999998E-3</v>
      </c>
      <c r="CD56" s="77">
        <f t="shared" si="40"/>
        <v>4.3E-3</v>
      </c>
      <c r="CE56" s="77">
        <f t="shared" si="40"/>
        <v>2.0000000000000001E-4</v>
      </c>
      <c r="CF56" s="77">
        <f t="shared" si="40"/>
        <v>0</v>
      </c>
      <c r="CG56" s="77">
        <f t="shared" si="40"/>
        <v>0</v>
      </c>
      <c r="CH56" s="77">
        <f t="shared" si="40"/>
        <v>0</v>
      </c>
      <c r="CI56" s="77">
        <f t="shared" si="40"/>
        <v>0</v>
      </c>
      <c r="CJ56" s="77">
        <f t="shared" si="40"/>
        <v>0</v>
      </c>
      <c r="CK56" s="77">
        <f t="shared" si="40"/>
        <v>0</v>
      </c>
      <c r="CL56" s="77">
        <f t="shared" si="40"/>
        <v>0</v>
      </c>
      <c r="CM56" s="77">
        <f t="shared" si="40"/>
        <v>0</v>
      </c>
      <c r="CN56" s="77">
        <f t="shared" si="40"/>
        <v>0</v>
      </c>
      <c r="CO56" s="77">
        <f t="shared" si="40"/>
        <v>0</v>
      </c>
      <c r="CP56" s="77">
        <f t="shared" si="40"/>
        <v>0</v>
      </c>
      <c r="CQ56" s="77">
        <f t="shared" si="40"/>
        <v>0</v>
      </c>
    </row>
    <row r="57" spans="1:256" s="287" customFormat="1" ht="25.5" x14ac:dyDescent="0.2">
      <c r="A57" s="280"/>
      <c r="B57" s="281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1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1"/>
      <c r="AC57" s="282"/>
      <c r="AD57" s="282"/>
      <c r="AE57" s="282"/>
      <c r="AF57" s="282"/>
      <c r="AG57" s="282"/>
      <c r="AH57" s="282"/>
      <c r="AI57" s="281"/>
      <c r="AJ57" s="282"/>
      <c r="AK57" s="282"/>
      <c r="AL57" s="282"/>
      <c r="AM57" s="282"/>
      <c r="AN57" s="282"/>
      <c r="AO57" s="282"/>
      <c r="AP57" s="281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3" t="s">
        <v>222</v>
      </c>
      <c r="BC57" s="284"/>
      <c r="BD57" s="285" t="s">
        <v>49</v>
      </c>
      <c r="BE57" s="285">
        <v>2010.01</v>
      </c>
      <c r="BF57" s="285">
        <v>234.04</v>
      </c>
      <c r="BG57" s="285">
        <v>251.24</v>
      </c>
      <c r="BH57" s="285">
        <v>4799.03</v>
      </c>
      <c r="BI57" s="285">
        <v>8890.8700000000008</v>
      </c>
      <c r="BJ57" s="285">
        <v>773.34</v>
      </c>
      <c r="BK57" s="285">
        <v>1874.1</v>
      </c>
      <c r="BL57" s="285">
        <v>192.47</v>
      </c>
      <c r="BM57" s="285">
        <v>2434.2600000000002</v>
      </c>
      <c r="BN57" s="285">
        <v>493.72</v>
      </c>
      <c r="BO57" s="285">
        <v>1924.73</v>
      </c>
      <c r="BP57" s="285">
        <v>3277.34</v>
      </c>
      <c r="BQ57" s="285">
        <v>3280.89</v>
      </c>
      <c r="BR57" s="285">
        <v>170.67</v>
      </c>
      <c r="BS57" s="285">
        <v>170.19</v>
      </c>
      <c r="BT57" s="285">
        <v>214.56</v>
      </c>
      <c r="BU57" s="285">
        <v>2943.9</v>
      </c>
      <c r="BV57" s="285">
        <v>7963.29</v>
      </c>
      <c r="BW57" s="285">
        <v>230.12</v>
      </c>
      <c r="BX57" s="285">
        <v>506.07</v>
      </c>
      <c r="BY57" s="285">
        <v>687.85</v>
      </c>
      <c r="BZ57" s="285">
        <v>731.86</v>
      </c>
      <c r="CA57" s="285">
        <v>390.7</v>
      </c>
      <c r="CB57" s="285">
        <v>66.349999999999994</v>
      </c>
      <c r="CC57" s="285">
        <v>828.25</v>
      </c>
      <c r="CD57" s="285">
        <v>731.68</v>
      </c>
      <c r="CE57" s="285">
        <v>39.58</v>
      </c>
      <c r="CF57" s="285">
        <v>0</v>
      </c>
      <c r="CG57" s="285">
        <v>0</v>
      </c>
      <c r="CH57" s="285">
        <v>0</v>
      </c>
      <c r="CI57" s="285">
        <v>0</v>
      </c>
      <c r="CJ57" s="285">
        <v>0</v>
      </c>
      <c r="CK57" s="285">
        <v>0</v>
      </c>
      <c r="CL57" s="285">
        <v>0</v>
      </c>
      <c r="CM57" s="285">
        <v>0</v>
      </c>
      <c r="CN57" s="285">
        <v>0</v>
      </c>
      <c r="CO57" s="285">
        <v>0</v>
      </c>
      <c r="CP57" s="285">
        <v>0</v>
      </c>
      <c r="CQ57" s="285">
        <v>0</v>
      </c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  <c r="DF57" s="286"/>
      <c r="DG57" s="286"/>
      <c r="DH57" s="286"/>
      <c r="DI57" s="286"/>
      <c r="DJ57" s="286"/>
      <c r="DK57" s="286"/>
      <c r="DL57" s="286"/>
      <c r="DM57" s="286"/>
      <c r="DN57" s="286"/>
      <c r="DO57" s="286"/>
      <c r="DP57" s="286"/>
      <c r="DQ57" s="286"/>
      <c r="DR57" s="286"/>
      <c r="DS57" s="286"/>
      <c r="DT57" s="286"/>
      <c r="DU57" s="286"/>
      <c r="DV57" s="286"/>
      <c r="DW57" s="286"/>
      <c r="DX57" s="286"/>
      <c r="DY57" s="286"/>
      <c r="DZ57" s="286"/>
      <c r="EA57" s="286"/>
      <c r="EB57" s="286"/>
      <c r="EC57" s="286"/>
      <c r="ED57" s="286"/>
      <c r="EE57" s="286"/>
      <c r="EF57" s="286"/>
      <c r="EG57" s="286"/>
      <c r="EH57" s="286"/>
      <c r="EI57" s="286"/>
      <c r="EJ57" s="286"/>
      <c r="EK57" s="286"/>
      <c r="EL57" s="286"/>
      <c r="EM57" s="286"/>
      <c r="EN57" s="286"/>
      <c r="EO57" s="286"/>
      <c r="EP57" s="286"/>
      <c r="EQ57" s="286"/>
      <c r="ER57" s="286"/>
      <c r="ES57" s="286"/>
      <c r="ET57" s="286"/>
      <c r="EU57" s="286"/>
      <c r="EV57" s="286"/>
      <c r="EW57" s="286"/>
      <c r="EX57" s="286"/>
      <c r="EY57" s="286"/>
      <c r="EZ57" s="286"/>
      <c r="FA57" s="286"/>
      <c r="FB57" s="286"/>
      <c r="FC57" s="286"/>
      <c r="FD57" s="286"/>
      <c r="FE57" s="286"/>
      <c r="FF57" s="286"/>
      <c r="FG57" s="286"/>
      <c r="FH57" s="286"/>
      <c r="FI57" s="286"/>
      <c r="FJ57" s="286"/>
      <c r="FK57" s="286"/>
      <c r="FL57" s="286"/>
      <c r="FM57" s="286"/>
      <c r="FN57" s="286"/>
      <c r="FO57" s="286"/>
      <c r="FP57" s="286"/>
      <c r="FQ57" s="286"/>
      <c r="FR57" s="286"/>
      <c r="FS57" s="286"/>
      <c r="FT57" s="286"/>
      <c r="FU57" s="286"/>
      <c r="FV57" s="286"/>
      <c r="FW57" s="286"/>
      <c r="FX57" s="286"/>
      <c r="FY57" s="286"/>
      <c r="FZ57" s="286"/>
      <c r="GA57" s="286"/>
      <c r="GB57" s="286"/>
      <c r="GC57" s="286"/>
      <c r="GD57" s="286"/>
      <c r="GE57" s="286"/>
      <c r="GF57" s="286"/>
      <c r="GG57" s="286"/>
      <c r="GH57" s="286"/>
      <c r="GI57" s="286"/>
      <c r="GJ57" s="286"/>
      <c r="GK57" s="286"/>
      <c r="GL57" s="286"/>
      <c r="GM57" s="286"/>
      <c r="GN57" s="286"/>
      <c r="GO57" s="286"/>
      <c r="GP57" s="286"/>
      <c r="GQ57" s="286"/>
      <c r="GR57" s="286"/>
      <c r="GS57" s="286"/>
      <c r="GT57" s="286"/>
      <c r="GU57" s="286"/>
      <c r="GV57" s="286"/>
      <c r="GW57" s="286"/>
      <c r="GX57" s="286"/>
      <c r="GY57" s="286"/>
      <c r="GZ57" s="286"/>
      <c r="HA57" s="286"/>
      <c r="HB57" s="286"/>
      <c r="HC57" s="286"/>
      <c r="HD57" s="286"/>
      <c r="HE57" s="286"/>
      <c r="HF57" s="286"/>
      <c r="HG57" s="286"/>
      <c r="HH57" s="286"/>
      <c r="HI57" s="286"/>
      <c r="HJ57" s="286"/>
      <c r="HK57" s="286"/>
      <c r="HL57" s="286"/>
      <c r="HM57" s="286"/>
      <c r="HN57" s="286"/>
      <c r="HO57" s="286"/>
      <c r="HP57" s="286"/>
      <c r="HQ57" s="286"/>
      <c r="HR57" s="286"/>
      <c r="HS57" s="286"/>
      <c r="HT57" s="286"/>
      <c r="HU57" s="286"/>
      <c r="HV57" s="286"/>
      <c r="HW57" s="286"/>
      <c r="HX57" s="286"/>
      <c r="HY57" s="286"/>
      <c r="HZ57" s="286"/>
      <c r="IA57" s="286"/>
      <c r="IB57" s="286"/>
      <c r="IC57" s="286"/>
      <c r="ID57" s="286"/>
      <c r="IE57" s="286"/>
      <c r="IF57" s="286"/>
      <c r="IG57" s="286"/>
      <c r="IH57" s="286"/>
      <c r="II57" s="286"/>
      <c r="IJ57" s="286"/>
      <c r="IK57" s="286"/>
      <c r="IL57" s="286"/>
      <c r="IM57" s="286"/>
      <c r="IN57" s="286"/>
      <c r="IO57" s="286"/>
      <c r="IP57" s="286"/>
      <c r="IQ57" s="286"/>
      <c r="IR57" s="286"/>
      <c r="IS57" s="286"/>
      <c r="IT57" s="286"/>
      <c r="IU57" s="286"/>
      <c r="IV57" s="286"/>
    </row>
    <row r="58" spans="1:256" s="287" customFormat="1" x14ac:dyDescent="0.2">
      <c r="A58" s="288"/>
      <c r="B58" s="281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1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1"/>
      <c r="AC58" s="289"/>
      <c r="AD58" s="289"/>
      <c r="AE58" s="289"/>
      <c r="AF58" s="289"/>
      <c r="AG58" s="289"/>
      <c r="AH58" s="289"/>
      <c r="AI58" s="281"/>
      <c r="AJ58" s="289"/>
      <c r="AK58" s="289"/>
      <c r="AL58" s="289"/>
      <c r="AM58" s="289"/>
      <c r="AN58" s="289"/>
      <c r="AO58" s="289"/>
      <c r="AP58" s="281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3" t="s">
        <v>223</v>
      </c>
      <c r="BC58" s="284"/>
      <c r="BD58" s="290" t="s">
        <v>49</v>
      </c>
      <c r="BE58" s="290">
        <v>241885.58</v>
      </c>
      <c r="BF58" s="290">
        <v>249753.83</v>
      </c>
      <c r="BG58" s="290">
        <v>501166.76</v>
      </c>
      <c r="BH58" s="290">
        <v>416563.04</v>
      </c>
      <c r="BI58" s="290">
        <v>391035.41</v>
      </c>
      <c r="BJ58" s="290">
        <v>326774.09000000003</v>
      </c>
      <c r="BK58" s="290">
        <v>326972.73</v>
      </c>
      <c r="BL58" s="290">
        <v>404640.69</v>
      </c>
      <c r="BM58" s="290">
        <v>344404.6</v>
      </c>
      <c r="BN58" s="290">
        <v>567325</v>
      </c>
      <c r="BO58" s="290">
        <v>316547.78000000003</v>
      </c>
      <c r="BP58" s="290">
        <v>407230.32</v>
      </c>
      <c r="BQ58" s="290">
        <v>380659.13</v>
      </c>
      <c r="BR58" s="290">
        <v>705042.62</v>
      </c>
      <c r="BS58" s="290">
        <v>727606.69</v>
      </c>
      <c r="BT58" s="290">
        <v>452384.94</v>
      </c>
      <c r="BU58" s="290">
        <v>448398.93</v>
      </c>
      <c r="BV58" s="290">
        <v>356355.34</v>
      </c>
      <c r="BW58" s="290">
        <v>356236.81</v>
      </c>
      <c r="BX58" s="290">
        <v>260574.83</v>
      </c>
      <c r="BY58" s="290">
        <v>292453.43</v>
      </c>
      <c r="BZ58" s="290">
        <v>279286.88</v>
      </c>
      <c r="CA58" s="290">
        <v>256916.85</v>
      </c>
      <c r="CB58" s="290">
        <v>220815.07</v>
      </c>
      <c r="CC58" s="290">
        <v>241629.58</v>
      </c>
      <c r="CD58" s="290">
        <v>169031.47</v>
      </c>
      <c r="CE58" s="290">
        <v>197916.82</v>
      </c>
      <c r="CF58" s="290">
        <v>0</v>
      </c>
      <c r="CG58" s="290">
        <v>0</v>
      </c>
      <c r="CH58" s="290">
        <v>0</v>
      </c>
      <c r="CI58" s="290">
        <v>0</v>
      </c>
      <c r="CJ58" s="290">
        <v>0</v>
      </c>
      <c r="CK58" s="290">
        <v>0</v>
      </c>
      <c r="CL58" s="290">
        <v>0</v>
      </c>
      <c r="CM58" s="290">
        <v>0</v>
      </c>
      <c r="CN58" s="290">
        <v>0</v>
      </c>
      <c r="CO58" s="290">
        <v>0</v>
      </c>
      <c r="CP58" s="290">
        <v>0</v>
      </c>
      <c r="CQ58" s="290">
        <v>0</v>
      </c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J58" s="286"/>
      <c r="DK58" s="286"/>
      <c r="DL58" s="286"/>
      <c r="DM58" s="286"/>
      <c r="DN58" s="286"/>
      <c r="DO58" s="286"/>
      <c r="DP58" s="286"/>
      <c r="DQ58" s="286"/>
      <c r="DR58" s="286"/>
      <c r="DS58" s="286"/>
      <c r="DT58" s="286"/>
      <c r="DU58" s="286"/>
      <c r="DV58" s="286"/>
      <c r="DW58" s="286"/>
      <c r="DX58" s="286"/>
      <c r="DY58" s="286"/>
      <c r="DZ58" s="286"/>
      <c r="EA58" s="286"/>
      <c r="EB58" s="286"/>
      <c r="EC58" s="286"/>
      <c r="ED58" s="286"/>
      <c r="EE58" s="286"/>
      <c r="EF58" s="286"/>
      <c r="EG58" s="286"/>
      <c r="EH58" s="286"/>
      <c r="EI58" s="286"/>
      <c r="EJ58" s="286"/>
      <c r="EK58" s="286"/>
      <c r="EL58" s="286"/>
      <c r="EM58" s="286"/>
      <c r="EN58" s="286"/>
      <c r="EO58" s="286"/>
      <c r="EP58" s="286"/>
      <c r="EQ58" s="286"/>
      <c r="ER58" s="286"/>
      <c r="ES58" s="286"/>
      <c r="ET58" s="286"/>
      <c r="EU58" s="286"/>
      <c r="EV58" s="286"/>
      <c r="EW58" s="286"/>
      <c r="EX58" s="286"/>
      <c r="EY58" s="286"/>
      <c r="EZ58" s="286"/>
      <c r="FA58" s="286"/>
      <c r="FB58" s="286"/>
      <c r="FC58" s="286"/>
      <c r="FD58" s="286"/>
      <c r="FE58" s="286"/>
      <c r="FF58" s="286"/>
      <c r="FG58" s="286"/>
      <c r="FH58" s="286"/>
      <c r="FI58" s="286"/>
      <c r="FJ58" s="286"/>
      <c r="FK58" s="286"/>
      <c r="FL58" s="286"/>
      <c r="FM58" s="286"/>
      <c r="FN58" s="286"/>
      <c r="FO58" s="286"/>
      <c r="FP58" s="286"/>
      <c r="FQ58" s="286"/>
      <c r="FR58" s="286"/>
      <c r="FS58" s="286"/>
      <c r="FT58" s="286"/>
      <c r="FU58" s="286"/>
      <c r="FV58" s="286"/>
      <c r="FW58" s="286"/>
      <c r="FX58" s="286"/>
      <c r="FY58" s="286"/>
      <c r="FZ58" s="286"/>
      <c r="GA58" s="286"/>
      <c r="GB58" s="286"/>
      <c r="GC58" s="286"/>
      <c r="GD58" s="286"/>
      <c r="GE58" s="286"/>
      <c r="GF58" s="286"/>
      <c r="GG58" s="286"/>
      <c r="GH58" s="286"/>
      <c r="GI58" s="286"/>
      <c r="GJ58" s="286"/>
      <c r="GK58" s="286"/>
      <c r="GL58" s="286"/>
      <c r="GM58" s="286"/>
      <c r="GN58" s="286"/>
      <c r="GO58" s="286"/>
      <c r="GP58" s="286"/>
      <c r="GQ58" s="286"/>
      <c r="GR58" s="286"/>
      <c r="GS58" s="286"/>
      <c r="GT58" s="286"/>
      <c r="GU58" s="286"/>
      <c r="GV58" s="286"/>
      <c r="GW58" s="286"/>
      <c r="GX58" s="286"/>
      <c r="GY58" s="286"/>
      <c r="GZ58" s="286"/>
      <c r="HA58" s="286"/>
      <c r="HB58" s="286"/>
      <c r="HC58" s="286"/>
      <c r="HD58" s="286"/>
      <c r="HE58" s="286"/>
      <c r="HF58" s="286"/>
      <c r="HG58" s="286"/>
      <c r="HH58" s="286"/>
      <c r="HI58" s="286"/>
      <c r="HJ58" s="286"/>
      <c r="HK58" s="286"/>
      <c r="HL58" s="286"/>
      <c r="HM58" s="286"/>
      <c r="HN58" s="286"/>
      <c r="HO58" s="286"/>
      <c r="HP58" s="286"/>
      <c r="HQ58" s="286"/>
      <c r="HR58" s="286"/>
      <c r="HS58" s="286"/>
      <c r="HT58" s="286"/>
      <c r="HU58" s="286"/>
      <c r="HV58" s="286"/>
      <c r="HW58" s="286"/>
      <c r="HX58" s="286"/>
      <c r="HY58" s="286"/>
      <c r="HZ58" s="286"/>
      <c r="IA58" s="286"/>
      <c r="IB58" s="286"/>
      <c r="IC58" s="286"/>
      <c r="ID58" s="286"/>
      <c r="IE58" s="286"/>
      <c r="IF58" s="286"/>
      <c r="IG58" s="286"/>
      <c r="IH58" s="286"/>
      <c r="II58" s="286"/>
      <c r="IJ58" s="286"/>
      <c r="IK58" s="286"/>
      <c r="IL58" s="286"/>
      <c r="IM58" s="286"/>
      <c r="IN58" s="286"/>
      <c r="IO58" s="286"/>
      <c r="IP58" s="286"/>
      <c r="IQ58" s="286"/>
      <c r="IR58" s="286"/>
      <c r="IS58" s="286"/>
      <c r="IT58" s="286"/>
      <c r="IU58" s="286"/>
      <c r="IV58" s="286"/>
    </row>
    <row r="59" spans="1:256" s="193" customFormat="1" ht="14.25" hidden="1" customHeight="1" x14ac:dyDescent="0.25">
      <c r="A59" s="291" t="s">
        <v>224</v>
      </c>
      <c r="B59" s="292" t="s">
        <v>175</v>
      </c>
      <c r="C59" s="293">
        <v>0</v>
      </c>
      <c r="D59" s="293">
        <v>0</v>
      </c>
      <c r="E59" s="293">
        <v>0</v>
      </c>
      <c r="F59" s="293">
        <v>0</v>
      </c>
      <c r="G59" s="293">
        <v>0</v>
      </c>
      <c r="H59" s="293">
        <v>0</v>
      </c>
      <c r="I59" s="293">
        <v>0</v>
      </c>
      <c r="J59" s="293">
        <v>0</v>
      </c>
      <c r="K59" s="293">
        <v>0</v>
      </c>
      <c r="L59" s="293">
        <v>0</v>
      </c>
      <c r="M59" s="293">
        <v>0</v>
      </c>
      <c r="N59" s="293">
        <v>0</v>
      </c>
      <c r="O59" s="292" t="s">
        <v>175</v>
      </c>
      <c r="P59" s="293">
        <v>0</v>
      </c>
      <c r="Q59" s="293">
        <v>0</v>
      </c>
      <c r="R59" s="293">
        <v>0</v>
      </c>
      <c r="S59" s="293">
        <v>0</v>
      </c>
      <c r="T59" s="293">
        <v>0</v>
      </c>
      <c r="U59" s="293">
        <v>0</v>
      </c>
      <c r="V59" s="293">
        <v>0</v>
      </c>
      <c r="W59" s="293">
        <v>0</v>
      </c>
      <c r="X59" s="293">
        <v>0</v>
      </c>
      <c r="Y59" s="293">
        <v>0</v>
      </c>
      <c r="Z59" s="293">
        <v>0</v>
      </c>
      <c r="AA59" s="293">
        <v>0</v>
      </c>
      <c r="AB59" s="292" t="s">
        <v>175</v>
      </c>
      <c r="AC59" s="293">
        <v>0</v>
      </c>
      <c r="AD59" s="293">
        <v>0</v>
      </c>
      <c r="AE59" s="293">
        <v>0</v>
      </c>
      <c r="AF59" s="293">
        <v>0</v>
      </c>
      <c r="AG59" s="293">
        <v>0</v>
      </c>
      <c r="AH59" s="293">
        <v>8.5579803166452718E-4</v>
      </c>
      <c r="AI59" s="292" t="s">
        <v>176</v>
      </c>
      <c r="AJ59" s="293">
        <v>1.5463120457708365E-3</v>
      </c>
      <c r="AK59" s="293">
        <v>1.3034033309196234E-3</v>
      </c>
      <c r="AL59" s="293">
        <v>9.4073377234242712E-4</v>
      </c>
      <c r="AM59" s="293">
        <v>7.8165711307972901E-4</v>
      </c>
      <c r="AN59" s="293">
        <v>1.0180707559175363E-3</v>
      </c>
      <c r="AO59" s="293">
        <v>3.6381275770070337E-4</v>
      </c>
      <c r="AP59" s="292" t="s">
        <v>176</v>
      </c>
      <c r="AQ59" s="293">
        <f t="shared" ref="AQ59:BA59" si="41">IFERROR((AQ60/AQ61),0)</f>
        <v>6.4123116383456237E-4</v>
      </c>
      <c r="AR59" s="293">
        <f t="shared" si="41"/>
        <v>1.5809443507588533E-3</v>
      </c>
      <c r="AS59" s="293">
        <f t="shared" si="41"/>
        <v>1.4687163419171644E-3</v>
      </c>
      <c r="AT59" s="293">
        <f t="shared" si="41"/>
        <v>1.1695906432748538E-3</v>
      </c>
      <c r="AU59" s="293">
        <f t="shared" si="41"/>
        <v>1.4124293785310734E-3</v>
      </c>
      <c r="AV59" s="293">
        <f t="shared" si="41"/>
        <v>0</v>
      </c>
      <c r="AW59" s="293">
        <f t="shared" si="41"/>
        <v>3.6886757654002215E-4</v>
      </c>
      <c r="AX59" s="293">
        <f t="shared" si="41"/>
        <v>1.3429373702844585E-3</v>
      </c>
      <c r="AY59" s="293">
        <f t="shared" si="41"/>
        <v>6.9654051543998144E-4</v>
      </c>
      <c r="AZ59" s="293">
        <f t="shared" si="41"/>
        <v>0</v>
      </c>
      <c r="BA59" s="293">
        <f t="shared" si="41"/>
        <v>0</v>
      </c>
      <c r="BB59" s="294"/>
      <c r="BC59" s="295"/>
      <c r="BD59" s="295"/>
      <c r="BE59" s="295"/>
      <c r="BF59" s="296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</row>
    <row r="60" spans="1:256" s="196" customFormat="1" hidden="1" x14ac:dyDescent="0.2">
      <c r="A60" s="276" t="s">
        <v>225</v>
      </c>
      <c r="B60" s="123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123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123"/>
      <c r="AC60" s="298"/>
      <c r="AD60" s="298"/>
      <c r="AE60" s="298"/>
      <c r="AF60" s="298"/>
      <c r="AG60" s="298"/>
      <c r="AH60" s="298">
        <v>6</v>
      </c>
      <c r="AI60" s="123"/>
      <c r="AJ60" s="298">
        <v>10</v>
      </c>
      <c r="AK60" s="298">
        <v>9</v>
      </c>
      <c r="AL60" s="298">
        <v>7</v>
      </c>
      <c r="AM60" s="298">
        <v>6</v>
      </c>
      <c r="AN60" s="298">
        <v>8</v>
      </c>
      <c r="AO60" s="298">
        <v>3</v>
      </c>
      <c r="AP60" s="123"/>
      <c r="AQ60" s="298">
        <v>6</v>
      </c>
      <c r="AR60" s="298">
        <v>15</v>
      </c>
      <c r="AS60" s="298">
        <v>15</v>
      </c>
      <c r="AT60" s="298">
        <v>12</v>
      </c>
      <c r="AU60" s="298">
        <v>13</v>
      </c>
      <c r="AV60" s="298">
        <v>0</v>
      </c>
      <c r="AW60" s="298">
        <v>3</v>
      </c>
      <c r="AX60" s="298">
        <v>11</v>
      </c>
      <c r="AY60" s="298">
        <v>6</v>
      </c>
      <c r="AZ60" s="298"/>
      <c r="BA60" s="298"/>
      <c r="BB60" s="299"/>
      <c r="BC60" s="300"/>
      <c r="BD60" s="300"/>
      <c r="BE60" s="300"/>
      <c r="BF60" s="301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  <c r="BR60" s="302"/>
      <c r="BS60" s="302"/>
      <c r="BT60" s="302"/>
      <c r="BU60" s="302"/>
      <c r="BV60" s="302"/>
      <c r="BW60" s="302"/>
      <c r="BX60" s="302"/>
      <c r="BY60" s="302"/>
      <c r="BZ60" s="302"/>
      <c r="CA60" s="302"/>
      <c r="CB60" s="302"/>
      <c r="CC60" s="302"/>
      <c r="CD60" s="302"/>
      <c r="CE60" s="302"/>
      <c r="CF60" s="302"/>
      <c r="CG60" s="302"/>
      <c r="CH60" s="302"/>
      <c r="CI60" s="302"/>
      <c r="CJ60" s="302"/>
      <c r="CK60" s="302"/>
      <c r="CL60" s="302"/>
      <c r="CM60" s="302"/>
      <c r="CN60" s="302"/>
      <c r="CO60" s="302"/>
      <c r="CP60" s="302"/>
      <c r="CQ60" s="302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  <c r="FV60" s="195"/>
      <c r="FW60" s="195"/>
      <c r="FX60" s="195"/>
      <c r="FY60" s="195"/>
      <c r="FZ60" s="195"/>
      <c r="GA60" s="195"/>
      <c r="GB60" s="195"/>
      <c r="GC60" s="195"/>
      <c r="GD60" s="195"/>
      <c r="GE60" s="195"/>
      <c r="GF60" s="195"/>
      <c r="GG60" s="195"/>
      <c r="GH60" s="195"/>
      <c r="GI60" s="195"/>
      <c r="GJ60" s="195"/>
      <c r="GK60" s="195"/>
      <c r="GL60" s="195"/>
      <c r="GM60" s="195"/>
      <c r="GN60" s="195"/>
      <c r="GO60" s="195"/>
      <c r="GP60" s="195"/>
      <c r="GQ60" s="195"/>
      <c r="GR60" s="195"/>
      <c r="GS60" s="195"/>
      <c r="GT60" s="195"/>
      <c r="GU60" s="195"/>
      <c r="GV60" s="195"/>
      <c r="GW60" s="195"/>
      <c r="GX60" s="195"/>
      <c r="GY60" s="195"/>
      <c r="GZ60" s="195"/>
      <c r="HA60" s="195"/>
      <c r="HB60" s="195"/>
      <c r="HC60" s="195"/>
      <c r="HD60" s="195"/>
      <c r="HE60" s="195"/>
      <c r="HF60" s="195"/>
      <c r="HG60" s="195"/>
      <c r="HH60" s="195"/>
      <c r="HI60" s="195"/>
      <c r="HJ60" s="195"/>
      <c r="HK60" s="195"/>
      <c r="HL60" s="195"/>
      <c r="HM60" s="195"/>
      <c r="HN60" s="195"/>
      <c r="HO60" s="195"/>
      <c r="HP60" s="195"/>
      <c r="HQ60" s="195"/>
      <c r="HR60" s="195"/>
      <c r="HS60" s="195"/>
      <c r="HT60" s="195"/>
      <c r="HU60" s="195"/>
      <c r="HV60" s="195"/>
      <c r="HW60" s="195"/>
      <c r="HX60" s="195"/>
      <c r="HY60" s="195"/>
      <c r="HZ60" s="195"/>
      <c r="IA60" s="195"/>
      <c r="IB60" s="195"/>
      <c r="IC60" s="195"/>
      <c r="ID60" s="195"/>
      <c r="IE60" s="195"/>
      <c r="IF60" s="195"/>
      <c r="IG60" s="195"/>
      <c r="IH60" s="195"/>
      <c r="II60" s="195"/>
      <c r="IJ60" s="195"/>
      <c r="IK60" s="195"/>
      <c r="IL60" s="195"/>
      <c r="IM60" s="195"/>
      <c r="IN60" s="195"/>
      <c r="IO60" s="195"/>
      <c r="IP60" s="195"/>
      <c r="IQ60" s="195"/>
      <c r="IR60" s="195"/>
      <c r="IS60" s="195"/>
      <c r="IT60" s="195"/>
      <c r="IU60" s="195"/>
      <c r="IV60" s="195"/>
    </row>
    <row r="61" spans="1:256" s="196" customFormat="1" hidden="1" x14ac:dyDescent="0.2">
      <c r="A61" s="194" t="s">
        <v>226</v>
      </c>
      <c r="B61" s="12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12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123"/>
      <c r="AC61" s="303"/>
      <c r="AD61" s="303"/>
      <c r="AE61" s="303"/>
      <c r="AF61" s="303"/>
      <c r="AG61" s="303"/>
      <c r="AH61" s="303">
        <v>7011</v>
      </c>
      <c r="AI61" s="123"/>
      <c r="AJ61" s="303">
        <v>6467</v>
      </c>
      <c r="AK61" s="303">
        <v>6905</v>
      </c>
      <c r="AL61" s="303">
        <v>7441</v>
      </c>
      <c r="AM61" s="303">
        <v>7676</v>
      </c>
      <c r="AN61" s="303">
        <v>7858</v>
      </c>
      <c r="AO61" s="303">
        <v>8246</v>
      </c>
      <c r="AP61" s="123"/>
      <c r="AQ61" s="303">
        <v>9357</v>
      </c>
      <c r="AR61" s="303">
        <v>9488</v>
      </c>
      <c r="AS61" s="303">
        <v>10213</v>
      </c>
      <c r="AT61" s="303">
        <v>10260</v>
      </c>
      <c r="AU61" s="303">
        <v>9204</v>
      </c>
      <c r="AV61" s="303">
        <v>8018</v>
      </c>
      <c r="AW61" s="303">
        <v>8133</v>
      </c>
      <c r="AX61" s="303">
        <v>8191</v>
      </c>
      <c r="AY61" s="303">
        <v>8614</v>
      </c>
      <c r="AZ61" s="303"/>
      <c r="BA61" s="303"/>
      <c r="BB61" s="304"/>
      <c r="BC61" s="305"/>
      <c r="BD61" s="305"/>
      <c r="BE61" s="305"/>
      <c r="BF61" s="301"/>
      <c r="BG61" s="306"/>
      <c r="BH61" s="306"/>
      <c r="BI61" s="306"/>
      <c r="BJ61" s="306"/>
      <c r="BK61" s="306"/>
      <c r="BL61" s="306"/>
      <c r="BM61" s="306"/>
      <c r="BN61" s="306"/>
      <c r="BO61" s="306"/>
      <c r="BP61" s="306"/>
      <c r="BQ61" s="306"/>
      <c r="BR61" s="306"/>
      <c r="BS61" s="306"/>
      <c r="BT61" s="306"/>
      <c r="BU61" s="306"/>
      <c r="BV61" s="306"/>
      <c r="BW61" s="306"/>
      <c r="BX61" s="306"/>
      <c r="BY61" s="306"/>
      <c r="BZ61" s="306"/>
      <c r="CA61" s="306"/>
      <c r="CB61" s="306"/>
      <c r="CC61" s="306"/>
      <c r="CD61" s="306"/>
      <c r="CE61" s="306"/>
      <c r="CF61" s="306"/>
      <c r="CG61" s="306"/>
      <c r="CH61" s="306"/>
      <c r="CI61" s="306"/>
      <c r="CJ61" s="306"/>
      <c r="CK61" s="306"/>
      <c r="CL61" s="306"/>
      <c r="CM61" s="306"/>
      <c r="CN61" s="306"/>
      <c r="CO61" s="306"/>
      <c r="CP61" s="306"/>
      <c r="CQ61" s="306"/>
      <c r="CR61" s="195"/>
      <c r="CS61" s="195"/>
      <c r="CT61" s="195"/>
      <c r="CU61" s="195"/>
      <c r="CV61" s="195"/>
      <c r="CW61" s="195"/>
      <c r="CX61" s="195"/>
      <c r="CY61" s="195"/>
      <c r="CZ61" s="195"/>
      <c r="DA61" s="195"/>
      <c r="DB61" s="195"/>
      <c r="DC61" s="195"/>
      <c r="DD61" s="195"/>
      <c r="DE61" s="195"/>
      <c r="DF61" s="195"/>
      <c r="DG61" s="195"/>
      <c r="DH61" s="195"/>
      <c r="DI61" s="195"/>
      <c r="DJ61" s="195"/>
      <c r="DK61" s="195"/>
      <c r="DL61" s="195"/>
      <c r="DM61" s="195"/>
      <c r="DN61" s="195"/>
      <c r="DO61" s="195"/>
      <c r="DP61" s="195"/>
      <c r="DQ61" s="195"/>
      <c r="DR61" s="195"/>
      <c r="DS61" s="195"/>
      <c r="DT61" s="195"/>
      <c r="DU61" s="195"/>
      <c r="DV61" s="195"/>
      <c r="DW61" s="195"/>
      <c r="DX61" s="195"/>
      <c r="DY61" s="195"/>
      <c r="DZ61" s="195"/>
      <c r="EA61" s="195"/>
      <c r="EB61" s="195"/>
      <c r="EC61" s="195"/>
      <c r="ED61" s="195"/>
      <c r="EE61" s="195"/>
      <c r="EF61" s="195"/>
      <c r="EG61" s="195"/>
      <c r="EH61" s="195"/>
      <c r="EI61" s="195"/>
      <c r="EJ61" s="195"/>
      <c r="EK61" s="195"/>
      <c r="EL61" s="195"/>
      <c r="EM61" s="195"/>
      <c r="EN61" s="195"/>
      <c r="EO61" s="195"/>
      <c r="EP61" s="195"/>
      <c r="EQ61" s="195"/>
      <c r="ER61" s="195"/>
      <c r="ES61" s="195"/>
      <c r="ET61" s="195"/>
      <c r="EU61" s="195"/>
      <c r="EV61" s="195"/>
      <c r="EW61" s="195"/>
      <c r="EX61" s="195"/>
      <c r="EY61" s="195"/>
      <c r="EZ61" s="195"/>
      <c r="FA61" s="195"/>
      <c r="FB61" s="195"/>
      <c r="FC61" s="195"/>
      <c r="FD61" s="195"/>
      <c r="FE61" s="195"/>
      <c r="FF61" s="195"/>
      <c r="FG61" s="195"/>
      <c r="FH61" s="195"/>
      <c r="FI61" s="195"/>
      <c r="FJ61" s="195"/>
      <c r="FK61" s="195"/>
      <c r="FL61" s="195"/>
      <c r="FM61" s="195"/>
      <c r="FN61" s="195"/>
      <c r="FO61" s="195"/>
      <c r="FP61" s="195"/>
      <c r="FQ61" s="195"/>
      <c r="FR61" s="195"/>
      <c r="FS61" s="195"/>
      <c r="FT61" s="195"/>
      <c r="FU61" s="195"/>
      <c r="FV61" s="195"/>
      <c r="FW61" s="195"/>
      <c r="FX61" s="195"/>
      <c r="FY61" s="195"/>
      <c r="FZ61" s="195"/>
      <c r="GA61" s="195"/>
      <c r="GB61" s="195"/>
      <c r="GC61" s="195"/>
      <c r="GD61" s="195"/>
      <c r="GE61" s="195"/>
      <c r="GF61" s="195"/>
      <c r="GG61" s="195"/>
      <c r="GH61" s="195"/>
      <c r="GI61" s="195"/>
      <c r="GJ61" s="195"/>
      <c r="GK61" s="195"/>
      <c r="GL61" s="195"/>
      <c r="GM61" s="195"/>
      <c r="GN61" s="195"/>
      <c r="GO61" s="195"/>
      <c r="GP61" s="195"/>
      <c r="GQ61" s="195"/>
      <c r="GR61" s="195"/>
      <c r="GS61" s="195"/>
      <c r="GT61" s="195"/>
      <c r="GU61" s="195"/>
      <c r="GV61" s="195"/>
      <c r="GW61" s="195"/>
      <c r="GX61" s="195"/>
      <c r="GY61" s="195"/>
      <c r="GZ61" s="195"/>
      <c r="HA61" s="195"/>
      <c r="HB61" s="195"/>
      <c r="HC61" s="195"/>
      <c r="HD61" s="195"/>
      <c r="HE61" s="195"/>
      <c r="HF61" s="195"/>
      <c r="HG61" s="195"/>
      <c r="HH61" s="195"/>
      <c r="HI61" s="195"/>
      <c r="HJ61" s="195"/>
      <c r="HK61" s="195"/>
      <c r="HL61" s="195"/>
      <c r="HM61" s="195"/>
      <c r="HN61" s="195"/>
      <c r="HO61" s="195"/>
      <c r="HP61" s="195"/>
      <c r="HQ61" s="195"/>
      <c r="HR61" s="195"/>
      <c r="HS61" s="195"/>
      <c r="HT61" s="195"/>
      <c r="HU61" s="195"/>
      <c r="HV61" s="195"/>
      <c r="HW61" s="195"/>
      <c r="HX61" s="195"/>
      <c r="HY61" s="195"/>
      <c r="HZ61" s="195"/>
      <c r="IA61" s="195"/>
      <c r="IB61" s="195"/>
      <c r="IC61" s="195"/>
      <c r="ID61" s="195"/>
      <c r="IE61" s="195"/>
      <c r="IF61" s="195"/>
      <c r="IG61" s="195"/>
      <c r="IH61" s="195"/>
      <c r="II61" s="195"/>
      <c r="IJ61" s="195"/>
      <c r="IK61" s="195"/>
      <c r="IL61" s="195"/>
      <c r="IM61" s="195"/>
      <c r="IN61" s="195"/>
      <c r="IO61" s="195"/>
      <c r="IP61" s="195"/>
      <c r="IQ61" s="195"/>
      <c r="IR61" s="195"/>
      <c r="IS61" s="195"/>
      <c r="IT61" s="195"/>
      <c r="IU61" s="195"/>
      <c r="IV61" s="195"/>
    </row>
    <row r="62" spans="1:256" s="314" customFormat="1" hidden="1" x14ac:dyDescent="0.25">
      <c r="A62" s="307" t="s">
        <v>227</v>
      </c>
      <c r="B62" s="308" t="s">
        <v>228</v>
      </c>
      <c r="C62" s="309">
        <v>0</v>
      </c>
      <c r="D62" s="309">
        <v>0</v>
      </c>
      <c r="E62" s="309">
        <v>0</v>
      </c>
      <c r="F62" s="309">
        <v>0</v>
      </c>
      <c r="G62" s="309">
        <v>0</v>
      </c>
      <c r="H62" s="309">
        <v>0</v>
      </c>
      <c r="I62" s="309">
        <v>0</v>
      </c>
      <c r="J62" s="309">
        <v>0</v>
      </c>
      <c r="K62" s="309">
        <v>0</v>
      </c>
      <c r="L62" s="309">
        <v>0</v>
      </c>
      <c r="M62" s="309">
        <v>0</v>
      </c>
      <c r="N62" s="309">
        <v>0</v>
      </c>
      <c r="O62" s="308" t="s">
        <v>228</v>
      </c>
      <c r="P62" s="309">
        <v>10</v>
      </c>
      <c r="Q62" s="309">
        <v>10</v>
      </c>
      <c r="R62" s="309">
        <v>10</v>
      </c>
      <c r="S62" s="309">
        <v>10</v>
      </c>
      <c r="T62" s="309">
        <v>0</v>
      </c>
      <c r="U62" s="309">
        <v>0</v>
      </c>
      <c r="V62" s="309">
        <v>0</v>
      </c>
      <c r="W62" s="309">
        <v>0</v>
      </c>
      <c r="X62" s="309">
        <v>0</v>
      </c>
      <c r="Y62" s="309">
        <v>0</v>
      </c>
      <c r="Z62" s="309">
        <v>0</v>
      </c>
      <c r="AA62" s="309">
        <v>9</v>
      </c>
      <c r="AB62" s="308" t="s">
        <v>228</v>
      </c>
      <c r="AC62" s="309">
        <v>5</v>
      </c>
      <c r="AD62" s="309">
        <v>0</v>
      </c>
      <c r="AE62" s="309">
        <v>9</v>
      </c>
      <c r="AF62" s="309">
        <v>0</v>
      </c>
      <c r="AG62" s="309">
        <v>0</v>
      </c>
      <c r="AH62" s="309">
        <v>10</v>
      </c>
      <c r="AI62" s="308" t="s">
        <v>228</v>
      </c>
      <c r="AJ62" s="309">
        <v>0</v>
      </c>
      <c r="AK62" s="309">
        <v>0</v>
      </c>
      <c r="AL62" s="309">
        <v>0</v>
      </c>
      <c r="AM62" s="309">
        <v>0</v>
      </c>
      <c r="AN62" s="309">
        <v>0</v>
      </c>
      <c r="AO62" s="309">
        <v>0</v>
      </c>
      <c r="AP62" s="308" t="s">
        <v>228</v>
      </c>
      <c r="AQ62" s="309">
        <f t="shared" ref="AQ62:BA62" si="42">AQ64</f>
        <v>0</v>
      </c>
      <c r="AR62" s="309">
        <f t="shared" si="42"/>
        <v>0</v>
      </c>
      <c r="AS62" s="309">
        <f t="shared" si="42"/>
        <v>0</v>
      </c>
      <c r="AT62" s="309">
        <f t="shared" si="42"/>
        <v>0</v>
      </c>
      <c r="AU62" s="309">
        <f t="shared" si="42"/>
        <v>0</v>
      </c>
      <c r="AV62" s="309">
        <f t="shared" si="42"/>
        <v>0</v>
      </c>
      <c r="AW62" s="309">
        <f t="shared" si="42"/>
        <v>0</v>
      </c>
      <c r="AX62" s="309">
        <f t="shared" si="42"/>
        <v>0</v>
      </c>
      <c r="AY62" s="309">
        <f t="shared" si="42"/>
        <v>0</v>
      </c>
      <c r="AZ62" s="309">
        <f t="shared" si="42"/>
        <v>0</v>
      </c>
      <c r="BA62" s="309">
        <f t="shared" si="42"/>
        <v>0</v>
      </c>
      <c r="BB62" s="310"/>
      <c r="BC62" s="310"/>
      <c r="BD62" s="310"/>
      <c r="BE62" s="311"/>
      <c r="BF62" s="312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13"/>
      <c r="BW62" s="313"/>
      <c r="BX62" s="313"/>
      <c r="BY62" s="313"/>
      <c r="BZ62" s="313"/>
      <c r="CA62" s="313"/>
      <c r="CB62" s="313"/>
      <c r="CC62" s="313"/>
      <c r="CD62" s="313"/>
      <c r="CE62" s="313"/>
      <c r="CF62" s="313"/>
      <c r="CG62" s="313"/>
      <c r="CH62" s="313"/>
      <c r="CI62" s="313"/>
      <c r="CJ62" s="313"/>
      <c r="CK62" s="313"/>
      <c r="CL62" s="313"/>
      <c r="CM62" s="313"/>
      <c r="CN62" s="313"/>
      <c r="CO62" s="313"/>
      <c r="CP62" s="313"/>
      <c r="CQ62" s="313"/>
    </row>
    <row r="63" spans="1:256" hidden="1" x14ac:dyDescent="0.25">
      <c r="A63" s="252" t="s">
        <v>229</v>
      </c>
      <c r="B63" s="253"/>
      <c r="C63" s="315">
        <v>0</v>
      </c>
      <c r="D63" s="315">
        <v>0</v>
      </c>
      <c r="E63" s="315">
        <v>0</v>
      </c>
      <c r="F63" s="315">
        <v>0</v>
      </c>
      <c r="G63" s="315">
        <v>0</v>
      </c>
      <c r="H63" s="315">
        <v>0</v>
      </c>
      <c r="I63" s="315">
        <v>0</v>
      </c>
      <c r="J63" s="315">
        <v>0</v>
      </c>
      <c r="K63" s="315">
        <v>0</v>
      </c>
      <c r="L63" s="315">
        <v>0</v>
      </c>
      <c r="M63" s="315">
        <v>0</v>
      </c>
      <c r="N63" s="315">
        <v>0</v>
      </c>
      <c r="O63" s="253"/>
      <c r="P63" s="315">
        <v>9</v>
      </c>
      <c r="Q63" s="315">
        <v>9</v>
      </c>
      <c r="R63" s="315">
        <v>5.612903225806452</v>
      </c>
      <c r="S63" s="315">
        <v>9</v>
      </c>
      <c r="T63" s="315">
        <v>0</v>
      </c>
      <c r="U63" s="315">
        <v>0</v>
      </c>
      <c r="V63" s="315">
        <v>0</v>
      </c>
      <c r="W63" s="315">
        <v>0</v>
      </c>
      <c r="X63" s="315">
        <v>0</v>
      </c>
      <c r="Y63" s="315">
        <v>0</v>
      </c>
      <c r="Z63" s="315">
        <v>0</v>
      </c>
      <c r="AA63" s="315">
        <v>8</v>
      </c>
      <c r="AB63" s="253"/>
      <c r="AC63" s="315">
        <v>3</v>
      </c>
      <c r="AD63" s="315">
        <v>0</v>
      </c>
      <c r="AE63" s="315">
        <v>7</v>
      </c>
      <c r="AF63" s="315">
        <v>0</v>
      </c>
      <c r="AG63" s="315">
        <v>0</v>
      </c>
      <c r="AH63" s="315">
        <v>8</v>
      </c>
      <c r="AI63" s="253"/>
      <c r="AJ63" s="315">
        <v>0</v>
      </c>
      <c r="AK63" s="315"/>
      <c r="AL63" s="315"/>
      <c r="AM63" s="315"/>
      <c r="AN63" s="315"/>
      <c r="AO63" s="315"/>
      <c r="AP63" s="253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6"/>
      <c r="BC63" s="316"/>
      <c r="BD63" s="316"/>
      <c r="BE63" s="317"/>
      <c r="BF63" s="318"/>
      <c r="BG63" s="318"/>
      <c r="BH63" s="318"/>
      <c r="BI63" s="318"/>
      <c r="BJ63" s="318"/>
      <c r="BK63" s="318"/>
      <c r="BL63" s="318"/>
      <c r="BM63" s="318"/>
      <c r="BN63" s="318"/>
      <c r="BO63" s="318"/>
      <c r="BP63" s="318"/>
      <c r="BQ63" s="318"/>
      <c r="BR63" s="318"/>
      <c r="BS63" s="318"/>
      <c r="BT63" s="318"/>
      <c r="BU63" s="318"/>
      <c r="BV63" s="318"/>
      <c r="BW63" s="318"/>
      <c r="BX63" s="318"/>
      <c r="BY63" s="318"/>
      <c r="BZ63" s="318"/>
      <c r="CA63" s="318"/>
      <c r="CB63" s="318"/>
      <c r="CC63" s="318"/>
      <c r="CD63" s="318"/>
      <c r="CE63" s="318"/>
      <c r="CF63" s="318"/>
      <c r="CG63" s="318"/>
      <c r="CH63" s="318"/>
      <c r="CI63" s="318"/>
      <c r="CJ63" s="318"/>
      <c r="CK63" s="318"/>
      <c r="CL63" s="318"/>
      <c r="CM63" s="318"/>
      <c r="CN63" s="318"/>
      <c r="CO63" s="318"/>
      <c r="CP63" s="318"/>
      <c r="CQ63" s="318"/>
    </row>
    <row r="64" spans="1:256" hidden="1" x14ac:dyDescent="0.25">
      <c r="A64" s="229" t="s">
        <v>230</v>
      </c>
      <c r="B64" s="253"/>
      <c r="C64" s="319">
        <v>0</v>
      </c>
      <c r="D64" s="319">
        <v>0</v>
      </c>
      <c r="E64" s="319">
        <v>0</v>
      </c>
      <c r="F64" s="319">
        <v>0</v>
      </c>
      <c r="G64" s="319">
        <v>0</v>
      </c>
      <c r="H64" s="319">
        <v>0</v>
      </c>
      <c r="I64" s="319">
        <v>0</v>
      </c>
      <c r="J64" s="319">
        <v>0</v>
      </c>
      <c r="K64" s="319">
        <v>0</v>
      </c>
      <c r="L64" s="319">
        <v>0</v>
      </c>
      <c r="M64" s="319">
        <v>0</v>
      </c>
      <c r="N64" s="319">
        <v>0</v>
      </c>
      <c r="O64" s="253"/>
      <c r="P64" s="319">
        <v>10</v>
      </c>
      <c r="Q64" s="319">
        <v>10</v>
      </c>
      <c r="R64" s="319">
        <v>10</v>
      </c>
      <c r="S64" s="319">
        <v>10</v>
      </c>
      <c r="T64" s="319">
        <v>0</v>
      </c>
      <c r="U64" s="319">
        <v>0</v>
      </c>
      <c r="V64" s="319">
        <v>0</v>
      </c>
      <c r="W64" s="319">
        <v>0</v>
      </c>
      <c r="X64" s="319">
        <v>0</v>
      </c>
      <c r="Y64" s="319">
        <v>0</v>
      </c>
      <c r="Z64" s="319">
        <v>0</v>
      </c>
      <c r="AA64" s="319">
        <v>9</v>
      </c>
      <c r="AB64" s="253"/>
      <c r="AC64" s="319">
        <v>5</v>
      </c>
      <c r="AD64" s="319">
        <v>0</v>
      </c>
      <c r="AE64" s="319">
        <v>9</v>
      </c>
      <c r="AF64" s="319">
        <v>0</v>
      </c>
      <c r="AG64" s="319">
        <v>0</v>
      </c>
      <c r="AH64" s="319">
        <v>10</v>
      </c>
      <c r="AI64" s="253"/>
      <c r="AJ64" s="319">
        <v>0</v>
      </c>
      <c r="AK64" s="319"/>
      <c r="AL64" s="319"/>
      <c r="AM64" s="319"/>
      <c r="AN64" s="319"/>
      <c r="AO64" s="319"/>
      <c r="AP64" s="253"/>
      <c r="AQ64" s="319"/>
      <c r="AR64" s="319"/>
      <c r="AS64" s="319"/>
      <c r="AT64" s="319"/>
      <c r="AU64" s="319"/>
      <c r="AV64" s="319"/>
      <c r="AW64" s="319"/>
      <c r="AX64" s="319"/>
      <c r="AY64" s="319"/>
      <c r="AZ64" s="319"/>
      <c r="BA64" s="319"/>
      <c r="BB64" s="320"/>
      <c r="BC64" s="320"/>
      <c r="BD64" s="320"/>
      <c r="BE64" s="321"/>
      <c r="BF64" s="322"/>
      <c r="BG64" s="322"/>
      <c r="BH64" s="322"/>
      <c r="BI64" s="322"/>
      <c r="BJ64" s="322"/>
      <c r="BK64" s="322"/>
      <c r="BL64" s="322"/>
      <c r="BM64" s="322"/>
      <c r="BN64" s="322"/>
      <c r="BO64" s="322"/>
      <c r="BP64" s="322"/>
      <c r="BQ64" s="322"/>
      <c r="BR64" s="322"/>
      <c r="BS64" s="322"/>
      <c r="BT64" s="322"/>
      <c r="BU64" s="322"/>
      <c r="BV64" s="322"/>
      <c r="BW64" s="322"/>
      <c r="BX64" s="322"/>
      <c r="BY64" s="322"/>
      <c r="BZ64" s="322"/>
      <c r="CA64" s="322"/>
      <c r="CB64" s="322"/>
      <c r="CC64" s="322"/>
      <c r="CD64" s="322"/>
      <c r="CE64" s="322"/>
      <c r="CF64" s="322"/>
      <c r="CG64" s="322"/>
      <c r="CH64" s="322"/>
      <c r="CI64" s="322"/>
      <c r="CJ64" s="322"/>
      <c r="CK64" s="322"/>
      <c r="CL64" s="322"/>
      <c r="CM64" s="322"/>
      <c r="CN64" s="322"/>
      <c r="CO64" s="322"/>
      <c r="CP64" s="322"/>
      <c r="CQ64" s="322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4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5"/>
      <c r="BC65" s="325"/>
      <c r="BD65" s="325"/>
      <c r="BE65" s="325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1" customFormat="1" x14ac:dyDescent="0.2">
      <c r="A66" s="326" t="s">
        <v>231</v>
      </c>
      <c r="B66" s="327"/>
      <c r="C66" s="328">
        <v>43831</v>
      </c>
      <c r="D66" s="328">
        <v>43862</v>
      </c>
      <c r="E66" s="328">
        <v>43891</v>
      </c>
      <c r="F66" s="328">
        <v>43922</v>
      </c>
      <c r="G66" s="328">
        <v>43952</v>
      </c>
      <c r="H66" s="328">
        <v>43983</v>
      </c>
      <c r="I66" s="328">
        <v>44013</v>
      </c>
      <c r="J66" s="328">
        <v>44044</v>
      </c>
      <c r="K66" s="328">
        <v>44075</v>
      </c>
      <c r="L66" s="328">
        <v>44105</v>
      </c>
      <c r="M66" s="328">
        <v>44136</v>
      </c>
      <c r="N66" s="328">
        <v>44166</v>
      </c>
      <c r="O66" s="327"/>
      <c r="P66" s="328">
        <v>44197</v>
      </c>
      <c r="Q66" s="328">
        <v>44228</v>
      </c>
      <c r="R66" s="328">
        <v>44256</v>
      </c>
      <c r="S66" s="328">
        <v>44287</v>
      </c>
      <c r="T66" s="328">
        <v>44317</v>
      </c>
      <c r="U66" s="328">
        <v>44348</v>
      </c>
      <c r="V66" s="328">
        <v>44378</v>
      </c>
      <c r="W66" s="328">
        <v>44409</v>
      </c>
      <c r="X66" s="328">
        <v>44440</v>
      </c>
      <c r="Y66" s="328">
        <v>44470</v>
      </c>
      <c r="Z66" s="328">
        <v>44501</v>
      </c>
      <c r="AA66" s="328">
        <v>44531</v>
      </c>
      <c r="AB66" s="327"/>
      <c r="AC66" s="328">
        <v>44562</v>
      </c>
      <c r="AD66" s="328">
        <v>44593</v>
      </c>
      <c r="AE66" s="328">
        <v>44621</v>
      </c>
      <c r="AF66" s="328">
        <v>44652</v>
      </c>
      <c r="AG66" s="328">
        <v>44682</v>
      </c>
      <c r="AH66" s="328">
        <v>44713</v>
      </c>
      <c r="AI66" s="327"/>
      <c r="AJ66" s="328">
        <v>44743</v>
      </c>
      <c r="AK66" s="328">
        <v>44774</v>
      </c>
      <c r="AL66" s="328">
        <v>44805</v>
      </c>
      <c r="AM66" s="328">
        <v>44835</v>
      </c>
      <c r="AN66" s="328">
        <v>44866</v>
      </c>
      <c r="AO66" s="328">
        <v>44896</v>
      </c>
      <c r="AP66" s="327"/>
      <c r="AQ66" s="328">
        <f t="shared" ref="AQ66:BA66" si="43">AQ$4</f>
        <v>44927</v>
      </c>
      <c r="AR66" s="328">
        <f t="shared" si="43"/>
        <v>44958</v>
      </c>
      <c r="AS66" s="328">
        <f t="shared" si="43"/>
        <v>44986</v>
      </c>
      <c r="AT66" s="328">
        <f t="shared" si="43"/>
        <v>45017</v>
      </c>
      <c r="AU66" s="328">
        <f t="shared" si="43"/>
        <v>45047</v>
      </c>
      <c r="AV66" s="328">
        <f t="shared" si="43"/>
        <v>45078</v>
      </c>
      <c r="AW66" s="328">
        <f t="shared" si="43"/>
        <v>45108</v>
      </c>
      <c r="AX66" s="328">
        <f t="shared" si="43"/>
        <v>45139</v>
      </c>
      <c r="AY66" s="328">
        <f t="shared" si="43"/>
        <v>45170</v>
      </c>
      <c r="AZ66" s="328" t="str">
        <f t="shared" si="43"/>
        <v>01-15-Out-23</v>
      </c>
      <c r="BA66" s="326">
        <f t="shared" si="43"/>
        <v>45200</v>
      </c>
      <c r="BB66" s="389" t="s">
        <v>231</v>
      </c>
      <c r="BC66" s="389"/>
      <c r="BD66" s="329" t="str">
        <f>BD25</f>
        <v>16-31-Out-23</v>
      </c>
      <c r="BE66" s="329">
        <f>BE25</f>
        <v>45200</v>
      </c>
      <c r="BF66" s="329" t="e">
        <f t="shared" ref="BF66:CQ66" ca="1" si="44">BF$4</f>
        <v>#NAME?</v>
      </c>
      <c r="BG66" s="329" t="e">
        <f t="shared" ca="1" si="44"/>
        <v>#NAME?</v>
      </c>
      <c r="BH66" s="329" t="e">
        <f t="shared" ca="1" si="44"/>
        <v>#NAME?</v>
      </c>
      <c r="BI66" s="329" t="e">
        <f t="shared" ca="1" si="44"/>
        <v>#NAME?</v>
      </c>
      <c r="BJ66" s="329" t="e">
        <f t="shared" ca="1" si="44"/>
        <v>#NAME?</v>
      </c>
      <c r="BK66" s="329" t="e">
        <f t="shared" ca="1" si="44"/>
        <v>#NAME?</v>
      </c>
      <c r="BL66" s="329" t="e">
        <f t="shared" ca="1" si="44"/>
        <v>#NAME?</v>
      </c>
      <c r="BM66" s="329" t="e">
        <f t="shared" ca="1" si="44"/>
        <v>#NAME?</v>
      </c>
      <c r="BN66" s="329" t="e">
        <f t="shared" ca="1" si="44"/>
        <v>#NAME?</v>
      </c>
      <c r="BO66" s="329" t="e">
        <f t="shared" ca="1" si="44"/>
        <v>#NAME?</v>
      </c>
      <c r="BP66" s="329" t="e">
        <f t="shared" ca="1" si="44"/>
        <v>#NAME?</v>
      </c>
      <c r="BQ66" s="329" t="e">
        <f t="shared" ca="1" si="44"/>
        <v>#NAME?</v>
      </c>
      <c r="BR66" s="329" t="e">
        <f t="shared" ca="1" si="44"/>
        <v>#NAME?</v>
      </c>
      <c r="BS66" s="329" t="e">
        <f t="shared" ca="1" si="44"/>
        <v>#NAME?</v>
      </c>
      <c r="BT66" s="329" t="e">
        <f t="shared" ca="1" si="44"/>
        <v>#NAME?</v>
      </c>
      <c r="BU66" s="329" t="e">
        <f t="shared" ca="1" si="44"/>
        <v>#NAME?</v>
      </c>
      <c r="BV66" s="329" t="e">
        <f t="shared" ca="1" si="44"/>
        <v>#NAME?</v>
      </c>
      <c r="BW66" s="329" t="e">
        <f t="shared" ca="1" si="44"/>
        <v>#NAME?</v>
      </c>
      <c r="BX66" s="329" t="e">
        <f t="shared" ca="1" si="44"/>
        <v>#NAME?</v>
      </c>
      <c r="BY66" s="329" t="e">
        <f t="shared" ca="1" si="44"/>
        <v>#NAME?</v>
      </c>
      <c r="BZ66" s="329" t="e">
        <f t="shared" ca="1" si="44"/>
        <v>#NAME?</v>
      </c>
      <c r="CA66" s="329" t="e">
        <f t="shared" ca="1" si="44"/>
        <v>#NAME?</v>
      </c>
      <c r="CB66" s="329" t="e">
        <f t="shared" ca="1" si="44"/>
        <v>#NAME?</v>
      </c>
      <c r="CC66" s="329" t="e">
        <f t="shared" ca="1" si="44"/>
        <v>#NAME?</v>
      </c>
      <c r="CD66" s="329" t="e">
        <f t="shared" ca="1" si="44"/>
        <v>#NAME?</v>
      </c>
      <c r="CE66" s="329" t="e">
        <f t="shared" ca="1" si="44"/>
        <v>#NAME?</v>
      </c>
      <c r="CF66" s="329" t="e">
        <f t="shared" ca="1" si="44"/>
        <v>#NAME?</v>
      </c>
      <c r="CG66" s="329" t="e">
        <f t="shared" ca="1" si="44"/>
        <v>#NAME?</v>
      </c>
      <c r="CH66" s="329" t="e">
        <f t="shared" ca="1" si="44"/>
        <v>#NAME?</v>
      </c>
      <c r="CI66" s="329" t="e">
        <f t="shared" ca="1" si="44"/>
        <v>#NAME?</v>
      </c>
      <c r="CJ66" s="329" t="e">
        <f t="shared" ca="1" si="44"/>
        <v>#NAME?</v>
      </c>
      <c r="CK66" s="329" t="e">
        <f t="shared" ca="1" si="44"/>
        <v>#NAME?</v>
      </c>
      <c r="CL66" s="329" t="e">
        <f t="shared" ca="1" si="44"/>
        <v>#NAME?</v>
      </c>
      <c r="CM66" s="329" t="e">
        <f t="shared" ca="1" si="44"/>
        <v>#NAME?</v>
      </c>
      <c r="CN66" s="329" t="e">
        <f t="shared" ca="1" si="44"/>
        <v>#NAME?</v>
      </c>
      <c r="CO66" s="329" t="e">
        <f t="shared" ca="1" si="44"/>
        <v>#NAME?</v>
      </c>
      <c r="CP66" s="329" t="e">
        <f t="shared" ca="1" si="44"/>
        <v>#NAME?</v>
      </c>
      <c r="CQ66" s="329" t="e">
        <f t="shared" ca="1" si="44"/>
        <v>#NAME?</v>
      </c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240"/>
      <c r="DS66" s="240"/>
      <c r="DT66" s="240"/>
      <c r="DU66" s="240"/>
      <c r="DV66" s="240"/>
      <c r="DW66" s="240"/>
      <c r="DX66" s="240"/>
      <c r="DY66" s="240"/>
      <c r="DZ66" s="240"/>
      <c r="EA66" s="240"/>
      <c r="EB66" s="240"/>
      <c r="EC66" s="240"/>
      <c r="ED66" s="240"/>
      <c r="EE66" s="240"/>
      <c r="EF66" s="240"/>
      <c r="EG66" s="240"/>
      <c r="EH66" s="240"/>
      <c r="EI66" s="240"/>
      <c r="EJ66" s="240"/>
      <c r="EK66" s="240"/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240"/>
      <c r="EW66" s="240"/>
      <c r="EX66" s="240"/>
      <c r="EY66" s="240"/>
      <c r="EZ66" s="240"/>
      <c r="FA66" s="240"/>
      <c r="FB66" s="240"/>
      <c r="FC66" s="240"/>
      <c r="FD66" s="240"/>
      <c r="FE66" s="240"/>
      <c r="FF66" s="240"/>
      <c r="FG66" s="240"/>
      <c r="FH66" s="240"/>
      <c r="FI66" s="240"/>
      <c r="FJ66" s="240"/>
      <c r="FK66" s="240"/>
      <c r="FL66" s="240"/>
      <c r="FM66" s="240"/>
      <c r="FN66" s="240"/>
      <c r="FO66" s="240"/>
      <c r="FP66" s="240"/>
      <c r="FQ66" s="240"/>
      <c r="FR66" s="240"/>
      <c r="FS66" s="240"/>
      <c r="FT66" s="240"/>
      <c r="FU66" s="240"/>
      <c r="FV66" s="240"/>
      <c r="FW66" s="240"/>
      <c r="FX66" s="240"/>
      <c r="FY66" s="240"/>
      <c r="FZ66" s="240"/>
      <c r="GA66" s="240"/>
      <c r="GB66" s="240"/>
      <c r="GC66" s="240"/>
      <c r="GD66" s="240"/>
      <c r="GE66" s="240"/>
      <c r="GF66" s="240"/>
      <c r="GG66" s="240"/>
      <c r="GH66" s="240"/>
      <c r="GI66" s="240"/>
      <c r="GJ66" s="240"/>
      <c r="GK66" s="240"/>
      <c r="GL66" s="240"/>
      <c r="GM66" s="240"/>
      <c r="GN66" s="240"/>
      <c r="GO66" s="240"/>
      <c r="GP66" s="240"/>
      <c r="GQ66" s="240"/>
      <c r="GR66" s="240"/>
      <c r="GS66" s="240"/>
      <c r="GT66" s="240"/>
      <c r="GU66" s="240"/>
      <c r="GV66" s="240"/>
      <c r="GW66" s="240"/>
      <c r="GX66" s="240"/>
      <c r="GY66" s="240"/>
      <c r="GZ66" s="240"/>
      <c r="HA66" s="240"/>
      <c r="HB66" s="240"/>
      <c r="HC66" s="240"/>
      <c r="HD66" s="240"/>
      <c r="HE66" s="240"/>
      <c r="HF66" s="240"/>
      <c r="HG66" s="240"/>
      <c r="HH66" s="240"/>
      <c r="HI66" s="240"/>
      <c r="HJ66" s="240"/>
      <c r="HK66" s="240"/>
      <c r="HL66" s="240"/>
      <c r="HM66" s="240"/>
      <c r="HN66" s="240"/>
      <c r="HO66" s="240"/>
      <c r="HP66" s="240"/>
      <c r="HQ66" s="240"/>
      <c r="HR66" s="240"/>
      <c r="HS66" s="240"/>
      <c r="HT66" s="240"/>
      <c r="HU66" s="240"/>
      <c r="HV66" s="240"/>
      <c r="HW66" s="240"/>
      <c r="HX66" s="240"/>
      <c r="HY66" s="240"/>
      <c r="HZ66" s="240"/>
      <c r="IA66" s="240"/>
      <c r="IB66" s="240"/>
      <c r="IC66" s="240"/>
      <c r="ID66" s="240"/>
      <c r="IE66" s="240"/>
      <c r="IF66" s="240"/>
      <c r="IG66" s="240"/>
      <c r="IH66" s="240"/>
      <c r="II66" s="240"/>
      <c r="IJ66" s="240"/>
      <c r="IK66" s="240"/>
      <c r="IL66" s="240"/>
      <c r="IM66" s="240"/>
      <c r="IN66" s="240"/>
      <c r="IO66" s="240"/>
      <c r="IP66" s="240"/>
      <c r="IQ66" s="240"/>
      <c r="IR66" s="240"/>
      <c r="IS66" s="240"/>
      <c r="IT66" s="240"/>
      <c r="IU66" s="240"/>
      <c r="IV66" s="240"/>
    </row>
    <row r="67" spans="1:256" s="217" customFormat="1" x14ac:dyDescent="0.2">
      <c r="A67" s="330" t="s">
        <v>232</v>
      </c>
      <c r="B67" s="331"/>
      <c r="C67" s="332">
        <v>0</v>
      </c>
      <c r="D67" s="332">
        <v>0</v>
      </c>
      <c r="E67" s="332">
        <v>0</v>
      </c>
      <c r="F67" s="332">
        <v>0</v>
      </c>
      <c r="G67" s="332">
        <v>0</v>
      </c>
      <c r="H67" s="332">
        <v>0</v>
      </c>
      <c r="I67" s="332">
        <v>0</v>
      </c>
      <c r="J67" s="332">
        <v>0</v>
      </c>
      <c r="K67" s="332">
        <v>0</v>
      </c>
      <c r="L67" s="332">
        <v>0</v>
      </c>
      <c r="M67" s="332">
        <v>0</v>
      </c>
      <c r="N67" s="332">
        <v>0</v>
      </c>
      <c r="O67" s="331"/>
      <c r="P67" s="332">
        <v>0</v>
      </c>
      <c r="Q67" s="332">
        <v>0</v>
      </c>
      <c r="R67" s="332">
        <v>0</v>
      </c>
      <c r="S67" s="332">
        <v>0</v>
      </c>
      <c r="T67" s="332">
        <v>0</v>
      </c>
      <c r="U67" s="332">
        <v>0</v>
      </c>
      <c r="V67" s="332">
        <v>0</v>
      </c>
      <c r="W67" s="332">
        <v>0</v>
      </c>
      <c r="X67" s="332">
        <v>0</v>
      </c>
      <c r="Y67" s="332">
        <v>0</v>
      </c>
      <c r="Z67" s="332">
        <v>0</v>
      </c>
      <c r="AA67" s="332">
        <v>0</v>
      </c>
      <c r="AB67" s="331"/>
      <c r="AC67" s="332">
        <v>1</v>
      </c>
      <c r="AD67" s="332">
        <v>1</v>
      </c>
      <c r="AE67" s="332">
        <v>1</v>
      </c>
      <c r="AF67" s="332">
        <v>1</v>
      </c>
      <c r="AG67" s="332">
        <v>0.7142857142857143</v>
      </c>
      <c r="AH67" s="332">
        <v>0.83333333333333337</v>
      </c>
      <c r="AI67" s="331"/>
      <c r="AJ67" s="332">
        <v>0.9</v>
      </c>
      <c r="AK67" s="332">
        <v>0.77777777777777779</v>
      </c>
      <c r="AL67" s="332">
        <v>0.5714285714285714</v>
      </c>
      <c r="AM67" s="332">
        <v>0.33333333333333331</v>
      </c>
      <c r="AN67" s="332">
        <v>0.625</v>
      </c>
      <c r="AO67" s="332">
        <v>0.33333333333333331</v>
      </c>
      <c r="AP67" s="331"/>
      <c r="AQ67" s="332">
        <v>1</v>
      </c>
      <c r="AR67" s="332">
        <v>0.6</v>
      </c>
      <c r="AS67" s="332">
        <v>0.53333333333333333</v>
      </c>
      <c r="AT67" s="332">
        <v>0.41666666666666669</v>
      </c>
      <c r="AU67" s="332">
        <v>0.61538461538461542</v>
      </c>
      <c r="AV67" s="332">
        <v>0</v>
      </c>
      <c r="AW67" s="332">
        <v>0.66666666666666663</v>
      </c>
      <c r="AX67" s="332">
        <v>0.27272727272727271</v>
      </c>
      <c r="AY67" s="332">
        <v>0.33333333333333331</v>
      </c>
      <c r="AZ67" s="315" t="s">
        <v>49</v>
      </c>
      <c r="BA67" s="333">
        <v>0.54545454545454541</v>
      </c>
      <c r="BB67" s="385" t="s">
        <v>232</v>
      </c>
      <c r="BC67" s="385"/>
      <c r="BD67" s="254" t="s">
        <v>49</v>
      </c>
      <c r="BE67" s="215">
        <f>BA67</f>
        <v>0.54545454545454541</v>
      </c>
      <c r="BF67" s="215">
        <v>0</v>
      </c>
      <c r="BG67" s="215">
        <v>0.5</v>
      </c>
      <c r="BH67" s="215">
        <v>0.21428571428571427</v>
      </c>
      <c r="BI67" s="215">
        <v>0.42857142857142855</v>
      </c>
      <c r="BJ67" s="215">
        <v>0</v>
      </c>
      <c r="BK67" s="215">
        <v>4.3478260869565216E-2</v>
      </c>
      <c r="BL67" s="215">
        <v>0.25</v>
      </c>
      <c r="BM67" s="215">
        <v>0</v>
      </c>
      <c r="BN67" s="215">
        <v>0.66666666666666663</v>
      </c>
      <c r="BO67" s="215">
        <v>0.61538461538461542</v>
      </c>
      <c r="BP67" s="215">
        <v>0.36363636363636365</v>
      </c>
      <c r="BQ67" s="215">
        <v>0.6</v>
      </c>
      <c r="BR67" s="215">
        <v>0.45454545454545453</v>
      </c>
      <c r="BS67" s="215">
        <v>0.41666666666666669</v>
      </c>
      <c r="BT67" s="215">
        <v>0.88888888888888884</v>
      </c>
      <c r="BU67" s="215">
        <v>0.8</v>
      </c>
      <c r="BV67" s="215">
        <v>0.66666666666666663</v>
      </c>
      <c r="BW67" s="215">
        <v>0.875</v>
      </c>
      <c r="BX67" s="215">
        <v>0.7142857142857143</v>
      </c>
      <c r="BY67" s="215">
        <v>0.625</v>
      </c>
      <c r="BZ67" s="215">
        <v>0.8571428571428571</v>
      </c>
      <c r="CA67" s="215">
        <v>0.66666666666666663</v>
      </c>
      <c r="CB67" s="215">
        <v>0.38461538461538464</v>
      </c>
      <c r="CC67" s="215">
        <v>0.95</v>
      </c>
      <c r="CD67" s="215">
        <v>0.52941176470588236</v>
      </c>
      <c r="CE67" s="215">
        <v>0.6</v>
      </c>
      <c r="CF67" s="215">
        <v>0</v>
      </c>
      <c r="CG67" s="215">
        <v>0</v>
      </c>
      <c r="CH67" s="215">
        <v>0</v>
      </c>
      <c r="CI67" s="215">
        <v>0</v>
      </c>
      <c r="CJ67" s="215">
        <v>0</v>
      </c>
      <c r="CK67" s="215">
        <v>0</v>
      </c>
      <c r="CL67" s="215">
        <v>0</v>
      </c>
      <c r="CM67" s="215">
        <v>0</v>
      </c>
      <c r="CN67" s="215">
        <v>0</v>
      </c>
      <c r="CO67" s="215">
        <v>0</v>
      </c>
      <c r="CP67" s="215">
        <v>0</v>
      </c>
      <c r="CQ67" s="215">
        <v>0</v>
      </c>
      <c r="CR67" s="216"/>
      <c r="CS67" s="216"/>
      <c r="CT67" s="216"/>
      <c r="CU67" s="216"/>
      <c r="CV67" s="216"/>
      <c r="CW67" s="216"/>
      <c r="CX67" s="216"/>
      <c r="CY67" s="216"/>
      <c r="CZ67" s="216"/>
      <c r="DA67" s="216"/>
      <c r="DB67" s="216"/>
      <c r="DC67" s="216"/>
      <c r="DD67" s="216"/>
      <c r="DE67" s="216"/>
      <c r="DF67" s="216"/>
      <c r="DG67" s="216"/>
      <c r="DH67" s="216"/>
      <c r="DI67" s="216"/>
      <c r="DJ67" s="216"/>
      <c r="DK67" s="216"/>
      <c r="DL67" s="216"/>
      <c r="DM67" s="216"/>
      <c r="DN67" s="216"/>
      <c r="DO67" s="216"/>
      <c r="DP67" s="216"/>
      <c r="DQ67" s="216"/>
      <c r="DR67" s="216"/>
      <c r="DS67" s="216"/>
      <c r="DT67" s="216"/>
      <c r="DU67" s="216"/>
      <c r="DV67" s="216"/>
      <c r="DW67" s="216"/>
      <c r="DX67" s="216"/>
      <c r="DY67" s="216"/>
      <c r="DZ67" s="216"/>
      <c r="EA67" s="216"/>
      <c r="EB67" s="216"/>
      <c r="EC67" s="216"/>
      <c r="ED67" s="216"/>
      <c r="EE67" s="216"/>
      <c r="EF67" s="216"/>
      <c r="EG67" s="216"/>
      <c r="EH67" s="216"/>
      <c r="EI67" s="216"/>
      <c r="EJ67" s="216"/>
      <c r="EK67" s="216"/>
      <c r="EL67" s="216"/>
      <c r="EM67" s="216"/>
      <c r="EN67" s="216"/>
      <c r="EO67" s="216"/>
      <c r="EP67" s="216"/>
      <c r="EQ67" s="216"/>
      <c r="ER67" s="216"/>
      <c r="ES67" s="216"/>
      <c r="ET67" s="216"/>
      <c r="EU67" s="216"/>
      <c r="EV67" s="216"/>
      <c r="EW67" s="216"/>
      <c r="EX67" s="216"/>
      <c r="EY67" s="216"/>
      <c r="EZ67" s="216"/>
      <c r="FA67" s="216"/>
      <c r="FB67" s="216"/>
      <c r="FC67" s="216"/>
      <c r="FD67" s="216"/>
      <c r="FE67" s="216"/>
      <c r="FF67" s="216"/>
      <c r="FG67" s="216"/>
      <c r="FH67" s="216"/>
      <c r="FI67" s="216"/>
      <c r="FJ67" s="216"/>
      <c r="FK67" s="216"/>
      <c r="FL67" s="216"/>
      <c r="FM67" s="216"/>
      <c r="FN67" s="216"/>
      <c r="FO67" s="216"/>
      <c r="FP67" s="216"/>
      <c r="FQ67" s="216"/>
      <c r="FR67" s="216"/>
      <c r="FS67" s="216"/>
      <c r="FT67" s="216"/>
      <c r="FU67" s="216"/>
      <c r="FV67" s="216"/>
      <c r="FW67" s="216"/>
      <c r="FX67" s="216"/>
      <c r="FY67" s="216"/>
      <c r="FZ67" s="216"/>
      <c r="GA67" s="216"/>
      <c r="GB67" s="216"/>
      <c r="GC67" s="216"/>
      <c r="GD67" s="216"/>
      <c r="GE67" s="216"/>
      <c r="GF67" s="216"/>
      <c r="GG67" s="216"/>
      <c r="GH67" s="216"/>
      <c r="GI67" s="216"/>
      <c r="GJ67" s="216"/>
      <c r="GK67" s="216"/>
      <c r="GL67" s="216"/>
      <c r="GM67" s="216"/>
      <c r="GN67" s="216"/>
      <c r="GO67" s="216"/>
      <c r="GP67" s="216"/>
      <c r="GQ67" s="216"/>
      <c r="GR67" s="216"/>
      <c r="GS67" s="216"/>
      <c r="GT67" s="216"/>
      <c r="GU67" s="216"/>
      <c r="GV67" s="216"/>
      <c r="GW67" s="216"/>
      <c r="GX67" s="216"/>
      <c r="GY67" s="216"/>
      <c r="GZ67" s="216"/>
      <c r="HA67" s="216"/>
      <c r="HB67" s="216"/>
      <c r="HC67" s="216"/>
      <c r="HD67" s="216"/>
      <c r="HE67" s="216"/>
      <c r="HF67" s="216"/>
      <c r="HG67" s="216"/>
      <c r="HH67" s="216"/>
      <c r="HI67" s="216"/>
      <c r="HJ67" s="216"/>
      <c r="HK67" s="216"/>
      <c r="HL67" s="216"/>
      <c r="HM67" s="216"/>
      <c r="HN67" s="216"/>
      <c r="HO67" s="216"/>
      <c r="HP67" s="216"/>
      <c r="HQ67" s="216"/>
      <c r="HR67" s="216"/>
      <c r="HS67" s="216"/>
      <c r="HT67" s="216"/>
      <c r="HU67" s="216"/>
      <c r="HV67" s="216"/>
      <c r="HW67" s="216"/>
      <c r="HX67" s="216"/>
      <c r="HY67" s="216"/>
      <c r="HZ67" s="216"/>
      <c r="IA67" s="216"/>
      <c r="IB67" s="216"/>
      <c r="IC67" s="216"/>
      <c r="ID67" s="216"/>
      <c r="IE67" s="216"/>
      <c r="IF67" s="216"/>
      <c r="IG67" s="216"/>
      <c r="IH67" s="216"/>
      <c r="II67" s="216"/>
      <c r="IJ67" s="216"/>
      <c r="IK67" s="216"/>
      <c r="IL67" s="216"/>
      <c r="IM67" s="216"/>
      <c r="IN67" s="216"/>
      <c r="IO67" s="216"/>
      <c r="IP67" s="216"/>
      <c r="IQ67" s="216"/>
      <c r="IR67" s="216"/>
      <c r="IS67" s="216"/>
      <c r="IT67" s="216"/>
      <c r="IU67" s="216"/>
      <c r="IV67" s="216"/>
    </row>
    <row r="68" spans="1:256" s="216" customFormat="1" x14ac:dyDescent="0.25">
      <c r="A68" s="334" t="s">
        <v>233</v>
      </c>
      <c r="B68" s="331"/>
      <c r="C68" s="332">
        <v>0.97849999999999993</v>
      </c>
      <c r="D68" s="332">
        <v>0.97559999999999991</v>
      </c>
      <c r="E68" s="332">
        <v>0.96520000000000006</v>
      </c>
      <c r="F68" s="332">
        <v>0.94930000000000003</v>
      </c>
      <c r="G68" s="332">
        <v>0.99720000000000009</v>
      </c>
      <c r="H68" s="332">
        <v>0.96739999999999993</v>
      </c>
      <c r="I68" s="332">
        <v>0.94799999999999995</v>
      </c>
      <c r="J68" s="332">
        <v>0.96140000000000003</v>
      </c>
      <c r="K68" s="332">
        <v>0.94499999999999995</v>
      </c>
      <c r="L68" s="332">
        <v>0.96210000000000007</v>
      </c>
      <c r="M68" s="332">
        <v>0.95290000000000008</v>
      </c>
      <c r="N68" s="332">
        <v>0.94600000000000006</v>
      </c>
      <c r="O68" s="331"/>
      <c r="P68" s="332">
        <v>0.9467000000000001</v>
      </c>
      <c r="Q68" s="332">
        <v>0.96430000000000005</v>
      </c>
      <c r="R68" s="332">
        <v>0.97170000000000001</v>
      </c>
      <c r="S68" s="332">
        <v>0.93609999999999993</v>
      </c>
      <c r="T68" s="332">
        <v>0.95750000000000002</v>
      </c>
      <c r="U68" s="332">
        <v>0.94300000000000006</v>
      </c>
      <c r="V68" s="332">
        <v>0.95750000000000002</v>
      </c>
      <c r="W68" s="332">
        <v>0.96709999999999996</v>
      </c>
      <c r="X68" s="332">
        <v>0.92799999999999994</v>
      </c>
      <c r="Y68" s="332">
        <v>0.94130000000000003</v>
      </c>
      <c r="Z68" s="332">
        <v>0.93809999999999993</v>
      </c>
      <c r="AA68" s="332">
        <v>0.91549999999999998</v>
      </c>
      <c r="AB68" s="331"/>
      <c r="AC68" s="332">
        <v>0.9012</v>
      </c>
      <c r="AD68" s="332">
        <v>0.89280000000000004</v>
      </c>
      <c r="AE68" s="332">
        <v>0.90600000000000003</v>
      </c>
      <c r="AF68" s="332">
        <v>0.89399999999999991</v>
      </c>
      <c r="AG68" s="332">
        <v>0.89409999999999989</v>
      </c>
      <c r="AH68" s="332">
        <v>0.93835000000000002</v>
      </c>
      <c r="AI68" s="331"/>
      <c r="AJ68" s="332">
        <v>0.90200000000000002</v>
      </c>
      <c r="AK68" s="332">
        <v>0.87339999999999995</v>
      </c>
      <c r="AL68" s="332">
        <v>0.91339999999999999</v>
      </c>
      <c r="AM68" s="332">
        <v>0.85240000000000005</v>
      </c>
      <c r="AN68" s="332">
        <v>0.8156000000000001</v>
      </c>
      <c r="AO68" s="332">
        <v>0.87779999999999991</v>
      </c>
      <c r="AP68" s="331"/>
      <c r="AQ68" s="332">
        <v>0.92630000000000012</v>
      </c>
      <c r="AR68" s="332">
        <v>0.93369999999999997</v>
      </c>
      <c r="AS68" s="332">
        <v>0.91870000000000007</v>
      </c>
      <c r="AT68" s="332">
        <v>0.91660000000000008</v>
      </c>
      <c r="AU68" s="332">
        <v>0.9464999999999999</v>
      </c>
      <c r="AV68" s="332">
        <v>0.97930000000000006</v>
      </c>
      <c r="AW68" s="332">
        <v>0.94009999999999994</v>
      </c>
      <c r="AX68" s="332">
        <v>0.94860000000000011</v>
      </c>
      <c r="AY68" s="332">
        <v>0.88389999999999991</v>
      </c>
      <c r="AZ68" s="319" t="s">
        <v>49</v>
      </c>
      <c r="BA68" s="333">
        <v>0.94950000000000001</v>
      </c>
      <c r="BB68" s="385" t="s">
        <v>233</v>
      </c>
      <c r="BC68" s="385"/>
      <c r="BD68" s="259" t="s">
        <v>49</v>
      </c>
      <c r="BE68" s="215">
        <f>BA68</f>
        <v>0.94950000000000001</v>
      </c>
      <c r="BF68" s="215">
        <v>0.93090000000000006</v>
      </c>
      <c r="BG68" s="215">
        <v>0.95879999999999999</v>
      </c>
      <c r="BH68" s="215">
        <v>0.92080000000000006</v>
      </c>
      <c r="BI68" s="215">
        <v>0.91260000000000008</v>
      </c>
      <c r="BJ68" s="215">
        <v>0.90189999999999992</v>
      </c>
      <c r="BK68" s="215">
        <v>0.91189999999999993</v>
      </c>
      <c r="BL68" s="215">
        <v>0.89009999999999989</v>
      </c>
      <c r="BM68" s="215">
        <v>0.91649999999999998</v>
      </c>
      <c r="BN68" s="215">
        <v>0.90800000000000003</v>
      </c>
      <c r="BO68" s="215">
        <v>0.91820000000000002</v>
      </c>
      <c r="BP68" s="215">
        <v>0.9657</v>
      </c>
      <c r="BQ68" s="215">
        <v>0.90600000000000003</v>
      </c>
      <c r="BR68" s="215">
        <v>0.87519999999999998</v>
      </c>
      <c r="BS68" s="215">
        <v>0.88800000000000001</v>
      </c>
      <c r="BT68" s="215">
        <v>0.90310000000000001</v>
      </c>
      <c r="BU68" s="215">
        <v>0.92499999999999993</v>
      </c>
      <c r="BV68" s="215">
        <v>0.91110000000000002</v>
      </c>
      <c r="BW68" s="215">
        <v>0.89739999999999998</v>
      </c>
      <c r="BX68" s="215">
        <v>0.9254</v>
      </c>
      <c r="BY68" s="215">
        <v>0.90739999999999998</v>
      </c>
      <c r="BZ68" s="215">
        <v>0.93799999999999994</v>
      </c>
      <c r="CA68" s="215">
        <v>0.96529999999999994</v>
      </c>
      <c r="CB68" s="215">
        <v>0.8347</v>
      </c>
      <c r="CC68" s="215">
        <v>0.86070000000000002</v>
      </c>
      <c r="CD68" s="215">
        <v>0.91139999999999999</v>
      </c>
      <c r="CE68" s="215">
        <v>0.91700000000000004</v>
      </c>
      <c r="CF68" s="215">
        <v>0</v>
      </c>
      <c r="CG68" s="215">
        <v>0</v>
      </c>
      <c r="CH68" s="215">
        <v>0</v>
      </c>
      <c r="CI68" s="215">
        <v>0</v>
      </c>
      <c r="CJ68" s="215">
        <v>0</v>
      </c>
      <c r="CK68" s="215">
        <v>0</v>
      </c>
      <c r="CL68" s="215">
        <v>0</v>
      </c>
      <c r="CM68" s="215">
        <v>0</v>
      </c>
      <c r="CN68" s="215">
        <v>0</v>
      </c>
      <c r="CO68" s="215">
        <v>0</v>
      </c>
      <c r="CP68" s="215">
        <v>0</v>
      </c>
      <c r="CQ68" s="215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4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1" customFormat="1" x14ac:dyDescent="0.2">
      <c r="A70" s="335" t="s">
        <v>234</v>
      </c>
      <c r="B70" s="335" t="s">
        <v>235</v>
      </c>
      <c r="C70" s="335">
        <v>43831</v>
      </c>
      <c r="D70" s="335">
        <v>43862</v>
      </c>
      <c r="E70" s="335">
        <v>43891</v>
      </c>
      <c r="F70" s="335">
        <v>43922</v>
      </c>
      <c r="G70" s="335">
        <v>43952</v>
      </c>
      <c r="H70" s="335">
        <v>43983</v>
      </c>
      <c r="I70" s="335">
        <v>44013</v>
      </c>
      <c r="J70" s="335">
        <v>44044</v>
      </c>
      <c r="K70" s="335">
        <v>44075</v>
      </c>
      <c r="L70" s="335">
        <v>44105</v>
      </c>
      <c r="M70" s="335">
        <v>44136</v>
      </c>
      <c r="N70" s="335">
        <v>44166</v>
      </c>
      <c r="O70" s="335" t="s">
        <v>235</v>
      </c>
      <c r="P70" s="335">
        <v>44197</v>
      </c>
      <c r="Q70" s="335">
        <v>44228</v>
      </c>
      <c r="R70" s="335">
        <v>44256</v>
      </c>
      <c r="S70" s="335">
        <v>44287</v>
      </c>
      <c r="T70" s="335">
        <v>44317</v>
      </c>
      <c r="U70" s="335">
        <v>44348</v>
      </c>
      <c r="V70" s="335">
        <v>44378</v>
      </c>
      <c r="W70" s="335">
        <v>44409</v>
      </c>
      <c r="X70" s="335">
        <v>44440</v>
      </c>
      <c r="Y70" s="335">
        <v>44470</v>
      </c>
      <c r="Z70" s="335">
        <v>44501</v>
      </c>
      <c r="AA70" s="335">
        <v>44531</v>
      </c>
      <c r="AB70" s="335" t="s">
        <v>235</v>
      </c>
      <c r="AC70" s="335">
        <v>44562</v>
      </c>
      <c r="AD70" s="335">
        <v>44593</v>
      </c>
      <c r="AE70" s="335">
        <v>44621</v>
      </c>
      <c r="AF70" s="335">
        <v>44652</v>
      </c>
      <c r="AG70" s="335">
        <v>44682</v>
      </c>
      <c r="AH70" s="335">
        <v>44713</v>
      </c>
      <c r="AI70" s="335" t="s">
        <v>235</v>
      </c>
      <c r="AJ70" s="335">
        <v>44743</v>
      </c>
      <c r="AK70" s="335">
        <v>44774</v>
      </c>
      <c r="AL70" s="335">
        <v>44805</v>
      </c>
      <c r="AM70" s="335">
        <v>44835</v>
      </c>
      <c r="AN70" s="335">
        <v>44866</v>
      </c>
      <c r="AO70" s="335">
        <v>44896</v>
      </c>
      <c r="AP70" s="336" t="str">
        <f>AP25</f>
        <v>Meta</v>
      </c>
      <c r="AQ70" s="335">
        <f t="shared" ref="AQ70:BA70" si="45">AQ66</f>
        <v>44927</v>
      </c>
      <c r="AR70" s="335">
        <f t="shared" si="45"/>
        <v>44958</v>
      </c>
      <c r="AS70" s="335">
        <f t="shared" si="45"/>
        <v>44986</v>
      </c>
      <c r="AT70" s="335">
        <f t="shared" si="45"/>
        <v>45017</v>
      </c>
      <c r="AU70" s="335">
        <f t="shared" si="45"/>
        <v>45047</v>
      </c>
      <c r="AV70" s="335">
        <f t="shared" si="45"/>
        <v>45078</v>
      </c>
      <c r="AW70" s="335">
        <f t="shared" si="45"/>
        <v>45108</v>
      </c>
      <c r="AX70" s="335">
        <f t="shared" si="45"/>
        <v>45139</v>
      </c>
      <c r="AY70" s="336">
        <f t="shared" si="45"/>
        <v>45170</v>
      </c>
      <c r="AZ70" s="336" t="str">
        <f t="shared" si="45"/>
        <v>01-15-Out-23</v>
      </c>
      <c r="BA70" s="336">
        <f t="shared" si="45"/>
        <v>45200</v>
      </c>
      <c r="BB70" s="337" t="s">
        <v>234</v>
      </c>
      <c r="BC70" s="337" t="str">
        <f>BC25</f>
        <v>Meta</v>
      </c>
      <c r="BD70" s="338" t="str">
        <f t="shared" ref="BD70:CQ70" si="46">BD66</f>
        <v>16-31-Out-23</v>
      </c>
      <c r="BE70" s="338">
        <f t="shared" si="46"/>
        <v>45200</v>
      </c>
      <c r="BF70" s="338" t="e">
        <f t="shared" ca="1" si="46"/>
        <v>#NAME?</v>
      </c>
      <c r="BG70" s="338" t="e">
        <f t="shared" ca="1" si="46"/>
        <v>#NAME?</v>
      </c>
      <c r="BH70" s="338" t="e">
        <f t="shared" ca="1" si="46"/>
        <v>#NAME?</v>
      </c>
      <c r="BI70" s="338" t="e">
        <f t="shared" ca="1" si="46"/>
        <v>#NAME?</v>
      </c>
      <c r="BJ70" s="338" t="e">
        <f t="shared" ca="1" si="46"/>
        <v>#NAME?</v>
      </c>
      <c r="BK70" s="338" t="e">
        <f t="shared" ca="1" si="46"/>
        <v>#NAME?</v>
      </c>
      <c r="BL70" s="338" t="e">
        <f t="shared" ca="1" si="46"/>
        <v>#NAME?</v>
      </c>
      <c r="BM70" s="338" t="e">
        <f t="shared" ca="1" si="46"/>
        <v>#NAME?</v>
      </c>
      <c r="BN70" s="338" t="e">
        <f t="shared" ca="1" si="46"/>
        <v>#NAME?</v>
      </c>
      <c r="BO70" s="338" t="e">
        <f t="shared" ca="1" si="46"/>
        <v>#NAME?</v>
      </c>
      <c r="BP70" s="338" t="e">
        <f t="shared" ca="1" si="46"/>
        <v>#NAME?</v>
      </c>
      <c r="BQ70" s="338" t="e">
        <f t="shared" ca="1" si="46"/>
        <v>#NAME?</v>
      </c>
      <c r="BR70" s="338" t="e">
        <f t="shared" ca="1" si="46"/>
        <v>#NAME?</v>
      </c>
      <c r="BS70" s="338" t="e">
        <f t="shared" ca="1" si="46"/>
        <v>#NAME?</v>
      </c>
      <c r="BT70" s="338" t="e">
        <f t="shared" ca="1" si="46"/>
        <v>#NAME?</v>
      </c>
      <c r="BU70" s="338" t="e">
        <f t="shared" ca="1" si="46"/>
        <v>#NAME?</v>
      </c>
      <c r="BV70" s="338" t="e">
        <f t="shared" ca="1" si="46"/>
        <v>#NAME?</v>
      </c>
      <c r="BW70" s="338" t="e">
        <f t="shared" ca="1" si="46"/>
        <v>#NAME?</v>
      </c>
      <c r="BX70" s="338" t="e">
        <f t="shared" ca="1" si="46"/>
        <v>#NAME?</v>
      </c>
      <c r="BY70" s="338" t="e">
        <f t="shared" ca="1" si="46"/>
        <v>#NAME?</v>
      </c>
      <c r="BZ70" s="338" t="e">
        <f t="shared" ca="1" si="46"/>
        <v>#NAME?</v>
      </c>
      <c r="CA70" s="338" t="e">
        <f t="shared" ca="1" si="46"/>
        <v>#NAME?</v>
      </c>
      <c r="CB70" s="338" t="e">
        <f t="shared" ca="1" si="46"/>
        <v>#NAME?</v>
      </c>
      <c r="CC70" s="338" t="e">
        <f t="shared" ca="1" si="46"/>
        <v>#NAME?</v>
      </c>
      <c r="CD70" s="338" t="e">
        <f t="shared" ca="1" si="46"/>
        <v>#NAME?</v>
      </c>
      <c r="CE70" s="338" t="e">
        <f t="shared" ca="1" si="46"/>
        <v>#NAME?</v>
      </c>
      <c r="CF70" s="338" t="e">
        <f t="shared" ca="1" si="46"/>
        <v>#NAME?</v>
      </c>
      <c r="CG70" s="338" t="e">
        <f t="shared" ca="1" si="46"/>
        <v>#NAME?</v>
      </c>
      <c r="CH70" s="338" t="e">
        <f t="shared" ca="1" si="46"/>
        <v>#NAME?</v>
      </c>
      <c r="CI70" s="338" t="e">
        <f t="shared" ca="1" si="46"/>
        <v>#NAME?</v>
      </c>
      <c r="CJ70" s="338" t="e">
        <f t="shared" ca="1" si="46"/>
        <v>#NAME?</v>
      </c>
      <c r="CK70" s="338" t="e">
        <f t="shared" ca="1" si="46"/>
        <v>#NAME?</v>
      </c>
      <c r="CL70" s="338" t="e">
        <f t="shared" ca="1" si="46"/>
        <v>#NAME?</v>
      </c>
      <c r="CM70" s="338" t="e">
        <f t="shared" ca="1" si="46"/>
        <v>#NAME?</v>
      </c>
      <c r="CN70" s="338" t="e">
        <f t="shared" ca="1" si="46"/>
        <v>#NAME?</v>
      </c>
      <c r="CO70" s="338" t="e">
        <f t="shared" ca="1" si="46"/>
        <v>#NAME?</v>
      </c>
      <c r="CP70" s="338" t="e">
        <f t="shared" ca="1" si="46"/>
        <v>#NAME?</v>
      </c>
      <c r="CQ70" s="338" t="e">
        <f t="shared" ca="1" si="46"/>
        <v>#NAME?</v>
      </c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0"/>
      <c r="EH70" s="240"/>
      <c r="EI70" s="240"/>
      <c r="EJ70" s="240"/>
      <c r="EK70" s="240"/>
      <c r="EL70" s="240"/>
      <c r="EM70" s="240"/>
      <c r="EN70" s="240"/>
      <c r="EO70" s="240"/>
      <c r="EP70" s="240"/>
      <c r="EQ70" s="240"/>
      <c r="ER70" s="240"/>
      <c r="ES70" s="240"/>
      <c r="ET70" s="240"/>
      <c r="EU70" s="240"/>
      <c r="EV70" s="240"/>
      <c r="EW70" s="240"/>
      <c r="EX70" s="240"/>
      <c r="EY70" s="240"/>
      <c r="EZ70" s="240"/>
      <c r="FA70" s="240"/>
      <c r="FB70" s="240"/>
      <c r="FC70" s="240"/>
      <c r="FD70" s="240"/>
      <c r="FE70" s="240"/>
      <c r="FF70" s="240"/>
      <c r="FG70" s="240"/>
      <c r="FH70" s="240"/>
      <c r="FI70" s="240"/>
      <c r="FJ70" s="240"/>
      <c r="FK70" s="240"/>
      <c r="FL70" s="240"/>
      <c r="FM70" s="240"/>
      <c r="FN70" s="240"/>
      <c r="FO70" s="240"/>
      <c r="FP70" s="240"/>
      <c r="FQ70" s="240"/>
      <c r="FR70" s="240"/>
      <c r="FS70" s="240"/>
      <c r="FT70" s="240"/>
      <c r="FU70" s="240"/>
      <c r="FV70" s="240"/>
      <c r="FW70" s="240"/>
      <c r="FX70" s="240"/>
      <c r="FY70" s="240"/>
      <c r="FZ70" s="240"/>
      <c r="GA70" s="240"/>
      <c r="GB70" s="240"/>
      <c r="GC70" s="240"/>
      <c r="GD70" s="240"/>
      <c r="GE70" s="240"/>
      <c r="GF70" s="240"/>
      <c r="GG70" s="240"/>
      <c r="GH70" s="240"/>
      <c r="GI70" s="240"/>
      <c r="GJ70" s="240"/>
      <c r="GK70" s="240"/>
      <c r="GL70" s="240"/>
      <c r="GM70" s="240"/>
      <c r="GN70" s="240"/>
      <c r="GO70" s="240"/>
      <c r="GP70" s="240"/>
      <c r="GQ70" s="240"/>
      <c r="GR70" s="240"/>
      <c r="GS70" s="240"/>
      <c r="GT70" s="240"/>
      <c r="GU70" s="240"/>
      <c r="GV70" s="240"/>
      <c r="GW70" s="240"/>
      <c r="GX70" s="240"/>
      <c r="GY70" s="240"/>
      <c r="GZ70" s="240"/>
      <c r="HA70" s="240"/>
      <c r="HB70" s="240"/>
      <c r="HC70" s="240"/>
      <c r="HD70" s="240"/>
      <c r="HE70" s="240"/>
      <c r="HF70" s="240"/>
      <c r="HG70" s="240"/>
      <c r="HH70" s="240"/>
      <c r="HI70" s="240"/>
      <c r="HJ70" s="240"/>
      <c r="HK70" s="240"/>
      <c r="HL70" s="240"/>
      <c r="HM70" s="240"/>
      <c r="HN70" s="240"/>
      <c r="HO70" s="240"/>
      <c r="HP70" s="240"/>
      <c r="HQ70" s="240"/>
      <c r="HR70" s="240"/>
      <c r="HS70" s="240"/>
      <c r="HT70" s="240"/>
      <c r="HU70" s="240"/>
      <c r="HV70" s="240"/>
      <c r="HW70" s="240"/>
      <c r="HX70" s="240"/>
      <c r="HY70" s="240"/>
      <c r="HZ70" s="240"/>
      <c r="IA70" s="240"/>
      <c r="IB70" s="240"/>
      <c r="IC70" s="240"/>
      <c r="ID70" s="240"/>
      <c r="IE70" s="240"/>
      <c r="IF70" s="240"/>
      <c r="IG70" s="240"/>
      <c r="IH70" s="240"/>
      <c r="II70" s="240"/>
      <c r="IJ70" s="240"/>
      <c r="IK70" s="240"/>
      <c r="IL70" s="240"/>
      <c r="IM70" s="240"/>
      <c r="IN70" s="240"/>
      <c r="IO70" s="240"/>
      <c r="IP70" s="240"/>
      <c r="IQ70" s="240"/>
      <c r="IR70" s="240"/>
      <c r="IS70" s="240"/>
      <c r="IT70" s="240"/>
      <c r="IU70" s="240"/>
      <c r="IV70" s="240"/>
    </row>
    <row r="71" spans="1:256" s="217" customFormat="1" ht="17.25" customHeight="1" x14ac:dyDescent="0.2">
      <c r="A71" s="339" t="s">
        <v>145</v>
      </c>
      <c r="B71" s="340" t="s">
        <v>146</v>
      </c>
      <c r="C71" s="340">
        <v>0</v>
      </c>
      <c r="D71" s="340">
        <v>0</v>
      </c>
      <c r="E71" s="340">
        <v>0</v>
      </c>
      <c r="F71" s="340">
        <v>0</v>
      </c>
      <c r="G71" s="340">
        <v>0</v>
      </c>
      <c r="H71" s="340">
        <v>0</v>
      </c>
      <c r="I71" s="340">
        <v>0</v>
      </c>
      <c r="J71" s="340">
        <v>0</v>
      </c>
      <c r="K71" s="340">
        <v>0</v>
      </c>
      <c r="L71" s="340">
        <v>0</v>
      </c>
      <c r="M71" s="340">
        <v>0</v>
      </c>
      <c r="N71" s="340">
        <v>0</v>
      </c>
      <c r="O71" s="340" t="s">
        <v>146</v>
      </c>
      <c r="P71" s="340">
        <v>0.63029999999999997</v>
      </c>
      <c r="Q71" s="340">
        <v>0.67859999999999998</v>
      </c>
      <c r="R71" s="340">
        <v>0.74550000000000005</v>
      </c>
      <c r="S71" s="340">
        <v>0.69689999999999996</v>
      </c>
      <c r="T71" s="340">
        <v>0.66849999999999998</v>
      </c>
      <c r="U71" s="340">
        <v>0.6956</v>
      </c>
      <c r="V71" s="340">
        <v>0.62250000000000005</v>
      </c>
      <c r="W71" s="340">
        <v>0.6653</v>
      </c>
      <c r="X71" s="340">
        <v>0.56850000000000001</v>
      </c>
      <c r="Y71" s="340">
        <v>0.37269999999999998</v>
      </c>
      <c r="Z71" s="340">
        <v>0.49530000000000002</v>
      </c>
      <c r="AA71" s="340">
        <v>0.6139</v>
      </c>
      <c r="AB71" s="340" t="s">
        <v>146</v>
      </c>
      <c r="AC71" s="340">
        <v>0.69550000000000001</v>
      </c>
      <c r="AD71" s="340">
        <v>0.55530000000000002</v>
      </c>
      <c r="AE71" s="340">
        <v>0.73380000000000001</v>
      </c>
      <c r="AF71" s="340">
        <v>0.77849999999999997</v>
      </c>
      <c r="AG71" s="340">
        <v>0.80079999999999996</v>
      </c>
      <c r="AH71" s="340">
        <v>0.59119999999999995</v>
      </c>
      <c r="AI71" s="341" t="s">
        <v>146</v>
      </c>
      <c r="AJ71" s="340">
        <v>0.6603</v>
      </c>
      <c r="AK71" s="340">
        <v>0.8024</v>
      </c>
      <c r="AL71" s="340">
        <v>0.85370000000000001</v>
      </c>
      <c r="AM71" s="340">
        <v>0.88360000000000005</v>
      </c>
      <c r="AN71" s="340">
        <v>0.86960000000000004</v>
      </c>
      <c r="AO71" s="340">
        <v>0.84619999999999995</v>
      </c>
      <c r="AP71" s="340" t="str">
        <f t="shared" ref="AP71:BA71" si="47">AP5</f>
        <v>≥ 85%</v>
      </c>
      <c r="AQ71" s="340">
        <f t="shared" si="47"/>
        <v>0.88370000000000004</v>
      </c>
      <c r="AR71" s="340">
        <f t="shared" si="47"/>
        <v>0.85519999999999996</v>
      </c>
      <c r="AS71" s="340">
        <f t="shared" si="47"/>
        <v>0.84189999999999998</v>
      </c>
      <c r="AT71" s="340">
        <f t="shared" si="47"/>
        <v>0.88959999999999995</v>
      </c>
      <c r="AU71" s="340">
        <f t="shared" si="47"/>
        <v>0.879</v>
      </c>
      <c r="AV71" s="145">
        <f t="shared" si="47"/>
        <v>0.83989999999999998</v>
      </c>
      <c r="AW71" s="340">
        <f t="shared" si="47"/>
        <v>0.89090000000000003</v>
      </c>
      <c r="AX71" s="340">
        <f t="shared" si="47"/>
        <v>0.92349999999999999</v>
      </c>
      <c r="AY71" s="340">
        <f t="shared" si="47"/>
        <v>0.8931</v>
      </c>
      <c r="AZ71" s="340">
        <f t="shared" si="47"/>
        <v>0.87060000000000004</v>
      </c>
      <c r="BA71" s="340">
        <f t="shared" si="47"/>
        <v>0.87009999999999998</v>
      </c>
      <c r="BB71" s="342" t="s">
        <v>147</v>
      </c>
      <c r="BC71" s="340" t="str">
        <f t="shared" ref="BC71:CQ71" si="48">BC5</f>
        <v>≥ 85%</v>
      </c>
      <c r="BD71" s="340">
        <f t="shared" si="48"/>
        <v>0.86960000000000004</v>
      </c>
      <c r="BE71" s="340">
        <f t="shared" si="48"/>
        <v>0.87009999999999998</v>
      </c>
      <c r="BF71" s="340">
        <f t="shared" si="48"/>
        <v>0.9486</v>
      </c>
      <c r="BG71" s="340">
        <f t="shared" si="48"/>
        <v>0.94840000000000002</v>
      </c>
      <c r="BH71" s="340">
        <f t="shared" si="48"/>
        <v>0.93220000000000003</v>
      </c>
      <c r="BI71" s="340">
        <f t="shared" si="48"/>
        <v>0.94489999999999996</v>
      </c>
      <c r="BJ71" s="340">
        <f t="shared" si="48"/>
        <v>0.96709999999999996</v>
      </c>
      <c r="BK71" s="340">
        <f t="shared" si="48"/>
        <v>0.97899999999999998</v>
      </c>
      <c r="BL71" s="340">
        <f t="shared" si="48"/>
        <v>0.97670000000000001</v>
      </c>
      <c r="BM71" s="340">
        <f t="shared" si="48"/>
        <v>0.98</v>
      </c>
      <c r="BN71" s="340">
        <f t="shared" si="48"/>
        <v>0.98599999999999999</v>
      </c>
      <c r="BO71" s="340">
        <f t="shared" si="48"/>
        <v>0.98509999999999998</v>
      </c>
      <c r="BP71" s="340">
        <f t="shared" si="48"/>
        <v>0.98080000000000001</v>
      </c>
      <c r="BQ71" s="340">
        <f t="shared" si="48"/>
        <v>0.99239999999999995</v>
      </c>
      <c r="BR71" s="340">
        <f t="shared" si="48"/>
        <v>0.99390000000000001</v>
      </c>
      <c r="BS71" s="340">
        <f t="shared" si="48"/>
        <v>0.98360000000000003</v>
      </c>
      <c r="BT71" s="340">
        <f t="shared" si="48"/>
        <v>0.9607</v>
      </c>
      <c r="BU71" s="340">
        <f t="shared" si="48"/>
        <v>0.96970000000000001</v>
      </c>
      <c r="BV71" s="340">
        <f t="shared" si="48"/>
        <v>0.97750000000000004</v>
      </c>
      <c r="BW71" s="340">
        <f t="shared" si="48"/>
        <v>0.96860000000000002</v>
      </c>
      <c r="BX71" s="340">
        <f t="shared" si="48"/>
        <v>0.97009999999999996</v>
      </c>
      <c r="BY71" s="340">
        <f t="shared" si="48"/>
        <v>0.97909999999999997</v>
      </c>
      <c r="BZ71" s="340">
        <f t="shared" si="48"/>
        <v>0.97740000000000005</v>
      </c>
      <c r="CA71" s="340">
        <f t="shared" si="48"/>
        <v>0.97189999999999999</v>
      </c>
      <c r="CB71" s="340">
        <f t="shared" si="48"/>
        <v>0.94040000000000001</v>
      </c>
      <c r="CC71" s="340">
        <f t="shared" si="48"/>
        <v>0.95179999999999998</v>
      </c>
      <c r="CD71" s="340">
        <f t="shared" si="48"/>
        <v>0.96850000000000003</v>
      </c>
      <c r="CE71" s="340">
        <f t="shared" si="48"/>
        <v>0.94740000000000002</v>
      </c>
      <c r="CF71" s="340">
        <f t="shared" si="48"/>
        <v>0</v>
      </c>
      <c r="CG71" s="340">
        <f t="shared" si="48"/>
        <v>0</v>
      </c>
      <c r="CH71" s="340">
        <f t="shared" si="48"/>
        <v>0</v>
      </c>
      <c r="CI71" s="340">
        <f t="shared" si="48"/>
        <v>0</v>
      </c>
      <c r="CJ71" s="340">
        <f t="shared" si="48"/>
        <v>0</v>
      </c>
      <c r="CK71" s="340">
        <f t="shared" si="48"/>
        <v>0</v>
      </c>
      <c r="CL71" s="340">
        <f t="shared" si="48"/>
        <v>0</v>
      </c>
      <c r="CM71" s="340">
        <f t="shared" si="48"/>
        <v>0</v>
      </c>
      <c r="CN71" s="340">
        <f t="shared" si="48"/>
        <v>0</v>
      </c>
      <c r="CO71" s="340">
        <f t="shared" si="48"/>
        <v>0</v>
      </c>
      <c r="CP71" s="340">
        <f t="shared" si="48"/>
        <v>0</v>
      </c>
      <c r="CQ71" s="340">
        <f t="shared" si="48"/>
        <v>0</v>
      </c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</row>
    <row r="72" spans="1:256" s="224" customFormat="1" ht="17.25" customHeight="1" x14ac:dyDescent="0.2">
      <c r="A72" s="343" t="s">
        <v>150</v>
      </c>
      <c r="B72" s="344" t="s">
        <v>151</v>
      </c>
      <c r="C72" s="344">
        <v>0</v>
      </c>
      <c r="D72" s="344">
        <v>0</v>
      </c>
      <c r="E72" s="344">
        <v>0</v>
      </c>
      <c r="F72" s="344">
        <v>0</v>
      </c>
      <c r="G72" s="344">
        <v>0</v>
      </c>
      <c r="H72" s="344">
        <v>0</v>
      </c>
      <c r="I72" s="344">
        <v>0</v>
      </c>
      <c r="J72" s="344">
        <v>1</v>
      </c>
      <c r="K72" s="344">
        <v>0.95</v>
      </c>
      <c r="L72" s="344">
        <v>3.17</v>
      </c>
      <c r="M72" s="344">
        <v>2.95</v>
      </c>
      <c r="N72" s="344">
        <v>3.22</v>
      </c>
      <c r="O72" s="344" t="s">
        <v>151</v>
      </c>
      <c r="P72" s="344">
        <v>2.37</v>
      </c>
      <c r="Q72" s="344">
        <v>2.91</v>
      </c>
      <c r="R72" s="344">
        <v>6.06</v>
      </c>
      <c r="S72" s="344">
        <v>6.27</v>
      </c>
      <c r="T72" s="344">
        <v>5.89</v>
      </c>
      <c r="U72" s="344">
        <v>6.25</v>
      </c>
      <c r="V72" s="344">
        <v>5.51</v>
      </c>
      <c r="W72" s="344">
        <v>4.29</v>
      </c>
      <c r="X72" s="344">
        <v>3.63</v>
      </c>
      <c r="Y72" s="344">
        <v>2.83</v>
      </c>
      <c r="Z72" s="344">
        <v>3.91</v>
      </c>
      <c r="AA72" s="344">
        <v>4</v>
      </c>
      <c r="AB72" s="344" t="s">
        <v>151</v>
      </c>
      <c r="AC72" s="344">
        <v>3.46</v>
      </c>
      <c r="AD72" s="344">
        <v>5.15</v>
      </c>
      <c r="AE72" s="344">
        <v>3.49</v>
      </c>
      <c r="AF72" s="344">
        <v>3.72</v>
      </c>
      <c r="AG72" s="344">
        <v>3.8</v>
      </c>
      <c r="AH72" s="344">
        <v>4.46</v>
      </c>
      <c r="AI72" s="345" t="s">
        <v>151</v>
      </c>
      <c r="AJ72" s="344">
        <v>4.1100000000000003</v>
      </c>
      <c r="AK72" s="344">
        <v>3.74</v>
      </c>
      <c r="AL72" s="344">
        <v>4.0599999999999996</v>
      </c>
      <c r="AM72" s="344">
        <v>3.91</v>
      </c>
      <c r="AN72" s="344">
        <v>4.16</v>
      </c>
      <c r="AO72" s="344">
        <v>4.42</v>
      </c>
      <c r="AP72" s="344" t="str">
        <f t="shared" ref="AP72:BA72" si="49">AP8</f>
        <v>≤ 5 (Dias)</v>
      </c>
      <c r="AQ72" s="344">
        <f t="shared" si="49"/>
        <v>4.2699999999999996</v>
      </c>
      <c r="AR72" s="344">
        <f t="shared" si="49"/>
        <v>4.22</v>
      </c>
      <c r="AS72" s="344">
        <f t="shared" si="49"/>
        <v>3.93</v>
      </c>
      <c r="AT72" s="344">
        <f t="shared" si="49"/>
        <v>4.76</v>
      </c>
      <c r="AU72" s="344">
        <f t="shared" si="49"/>
        <v>4.6399999999999997</v>
      </c>
      <c r="AV72" s="344">
        <f t="shared" si="49"/>
        <v>4.6500000000000004</v>
      </c>
      <c r="AW72" s="344">
        <f t="shared" si="49"/>
        <v>4.7</v>
      </c>
      <c r="AX72" s="344">
        <f t="shared" si="49"/>
        <v>4.1900000000000004</v>
      </c>
      <c r="AY72" s="344">
        <f t="shared" si="49"/>
        <v>4.16</v>
      </c>
      <c r="AZ72" s="344">
        <f t="shared" si="49"/>
        <v>5.0199999999999996</v>
      </c>
      <c r="BA72" s="344">
        <f t="shared" si="49"/>
        <v>4.59</v>
      </c>
      <c r="BB72" s="346" t="s">
        <v>152</v>
      </c>
      <c r="BC72" s="344" t="str">
        <f t="shared" ref="BC72:CQ72" si="50">BC8</f>
        <v>≤ 5 (Dias)</v>
      </c>
      <c r="BD72" s="344">
        <f t="shared" si="50"/>
        <v>4.24</v>
      </c>
      <c r="BE72" s="344">
        <f t="shared" si="50"/>
        <v>4.59</v>
      </c>
      <c r="BF72" s="344">
        <f t="shared" si="50"/>
        <v>4.7</v>
      </c>
      <c r="BG72" s="344">
        <f t="shared" si="50"/>
        <v>3.93</v>
      </c>
      <c r="BH72" s="344">
        <f t="shared" si="50"/>
        <v>4.1399999999999997</v>
      </c>
      <c r="BI72" s="344">
        <f t="shared" si="50"/>
        <v>3.84</v>
      </c>
      <c r="BJ72" s="344">
        <f t="shared" si="50"/>
        <v>4.3899999999999997</v>
      </c>
      <c r="BK72" s="344">
        <f t="shared" si="50"/>
        <v>4.59</v>
      </c>
      <c r="BL72" s="344">
        <f t="shared" si="50"/>
        <v>4.22</v>
      </c>
      <c r="BM72" s="344">
        <f t="shared" si="50"/>
        <v>4.1100000000000003</v>
      </c>
      <c r="BN72" s="344">
        <f t="shared" si="50"/>
        <v>3.84</v>
      </c>
      <c r="BO72" s="344">
        <f t="shared" si="50"/>
        <v>3.53</v>
      </c>
      <c r="BP72" s="344">
        <f t="shared" si="50"/>
        <v>3.72</v>
      </c>
      <c r="BQ72" s="344">
        <f t="shared" si="50"/>
        <v>4.38</v>
      </c>
      <c r="BR72" s="344">
        <f t="shared" si="50"/>
        <v>4.43</v>
      </c>
      <c r="BS72" s="344">
        <f t="shared" si="50"/>
        <v>4.33</v>
      </c>
      <c r="BT72" s="344">
        <f t="shared" si="50"/>
        <v>4.04</v>
      </c>
      <c r="BU72" s="344">
        <f t="shared" si="50"/>
        <v>3.87</v>
      </c>
      <c r="BV72" s="344">
        <f t="shared" si="50"/>
        <v>4.1399999999999997</v>
      </c>
      <c r="BW72" s="344">
        <f t="shared" si="50"/>
        <v>4.1399999999999997</v>
      </c>
      <c r="BX72" s="344">
        <f t="shared" si="50"/>
        <v>4.32</v>
      </c>
      <c r="BY72" s="344">
        <f t="shared" si="50"/>
        <v>4.21</v>
      </c>
      <c r="BZ72" s="344">
        <f t="shared" si="50"/>
        <v>4.03</v>
      </c>
      <c r="CA72" s="344">
        <f t="shared" si="50"/>
        <v>3.99</v>
      </c>
      <c r="CB72" s="344">
        <f t="shared" si="50"/>
        <v>3.9</v>
      </c>
      <c r="CC72" s="344">
        <f t="shared" si="50"/>
        <v>3.81</v>
      </c>
      <c r="CD72" s="344">
        <f t="shared" si="50"/>
        <v>3.93</v>
      </c>
      <c r="CE72" s="344">
        <f t="shared" si="50"/>
        <v>3.94</v>
      </c>
      <c r="CF72" s="344">
        <f t="shared" si="50"/>
        <v>0</v>
      </c>
      <c r="CG72" s="344">
        <f t="shared" si="50"/>
        <v>0</v>
      </c>
      <c r="CH72" s="344">
        <f t="shared" si="50"/>
        <v>0</v>
      </c>
      <c r="CI72" s="344">
        <f t="shared" si="50"/>
        <v>0</v>
      </c>
      <c r="CJ72" s="344">
        <f t="shared" si="50"/>
        <v>0</v>
      </c>
      <c r="CK72" s="344">
        <f t="shared" si="50"/>
        <v>0</v>
      </c>
      <c r="CL72" s="344">
        <f t="shared" si="50"/>
        <v>0</v>
      </c>
      <c r="CM72" s="344">
        <f t="shared" si="50"/>
        <v>0</v>
      </c>
      <c r="CN72" s="344">
        <f t="shared" si="50"/>
        <v>0</v>
      </c>
      <c r="CO72" s="344">
        <f t="shared" si="50"/>
        <v>0</v>
      </c>
      <c r="CP72" s="344">
        <f t="shared" si="50"/>
        <v>0</v>
      </c>
      <c r="CQ72" s="344">
        <f t="shared" si="50"/>
        <v>0</v>
      </c>
      <c r="CR72" s="223"/>
      <c r="CS72" s="223"/>
      <c r="CT72" s="223"/>
      <c r="CU72" s="223"/>
      <c r="CV72" s="223"/>
      <c r="CW72" s="223"/>
      <c r="CX72" s="223"/>
      <c r="CY72" s="223"/>
      <c r="CZ72" s="223"/>
      <c r="DA72" s="223"/>
      <c r="DB72" s="223"/>
      <c r="DC72" s="223"/>
      <c r="DD72" s="223"/>
      <c r="DE72" s="223"/>
      <c r="DF72" s="223"/>
      <c r="DG72" s="223"/>
      <c r="DH72" s="223"/>
      <c r="DI72" s="223"/>
      <c r="DJ72" s="223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223"/>
      <c r="ED72" s="223"/>
      <c r="EE72" s="223"/>
      <c r="EF72" s="223"/>
      <c r="EG72" s="223"/>
      <c r="EH72" s="223"/>
      <c r="EI72" s="223"/>
      <c r="EJ72" s="223"/>
      <c r="EK72" s="223"/>
      <c r="EL72" s="223"/>
      <c r="EM72" s="223"/>
      <c r="EN72" s="223"/>
      <c r="EO72" s="223"/>
      <c r="EP72" s="223"/>
      <c r="EQ72" s="223"/>
      <c r="ER72" s="223"/>
      <c r="ES72" s="223"/>
      <c r="ET72" s="223"/>
      <c r="EU72" s="223"/>
      <c r="EV72" s="223"/>
      <c r="EW72" s="223"/>
      <c r="EX72" s="223"/>
      <c r="EY72" s="223"/>
      <c r="EZ72" s="223"/>
      <c r="FA72" s="223"/>
      <c r="FB72" s="223"/>
      <c r="FC72" s="223"/>
      <c r="FD72" s="223"/>
      <c r="FE72" s="223"/>
      <c r="FF72" s="223"/>
      <c r="FG72" s="223"/>
      <c r="FH72" s="223"/>
      <c r="FI72" s="223"/>
      <c r="FJ72" s="223"/>
      <c r="FK72" s="223"/>
      <c r="FL72" s="223"/>
      <c r="FM72" s="223"/>
      <c r="FN72" s="223"/>
      <c r="FO72" s="223"/>
      <c r="FP72" s="223"/>
      <c r="FQ72" s="223"/>
      <c r="FR72" s="223"/>
      <c r="FS72" s="223"/>
      <c r="FT72" s="223"/>
      <c r="FU72" s="223"/>
      <c r="FV72" s="223"/>
      <c r="FW72" s="223"/>
      <c r="FX72" s="223"/>
      <c r="FY72" s="223"/>
      <c r="FZ72" s="223"/>
      <c r="GA72" s="223"/>
      <c r="GB72" s="223"/>
      <c r="GC72" s="223"/>
      <c r="GD72" s="223"/>
      <c r="GE72" s="223"/>
      <c r="GF72" s="223"/>
      <c r="GG72" s="223"/>
      <c r="GH72" s="223"/>
      <c r="GI72" s="223"/>
      <c r="GJ72" s="223"/>
      <c r="GK72" s="223"/>
      <c r="GL72" s="223"/>
      <c r="GM72" s="223"/>
      <c r="GN72" s="223"/>
      <c r="GO72" s="223"/>
      <c r="GP72" s="223"/>
      <c r="GQ72" s="223"/>
      <c r="GR72" s="223"/>
      <c r="GS72" s="223"/>
      <c r="GT72" s="223"/>
      <c r="GU72" s="223"/>
      <c r="GV72" s="223"/>
      <c r="GW72" s="223"/>
      <c r="GX72" s="223"/>
      <c r="GY72" s="223"/>
      <c r="GZ72" s="223"/>
      <c r="HA72" s="223"/>
      <c r="HB72" s="223"/>
      <c r="HC72" s="223"/>
      <c r="HD72" s="223"/>
      <c r="HE72" s="223"/>
      <c r="HF72" s="223"/>
      <c r="HG72" s="223"/>
      <c r="HH72" s="223"/>
      <c r="HI72" s="223"/>
      <c r="HJ72" s="223"/>
      <c r="HK72" s="223"/>
      <c r="HL72" s="223"/>
      <c r="HM72" s="223"/>
      <c r="HN72" s="223"/>
      <c r="HO72" s="223"/>
      <c r="HP72" s="223"/>
      <c r="HQ72" s="223"/>
      <c r="HR72" s="223"/>
      <c r="HS72" s="223"/>
      <c r="HT72" s="223"/>
      <c r="HU72" s="223"/>
      <c r="HV72" s="223"/>
      <c r="HW72" s="223"/>
      <c r="HX72" s="223"/>
      <c r="HY72" s="223"/>
      <c r="HZ72" s="223"/>
      <c r="IA72" s="223"/>
      <c r="IB72" s="223"/>
      <c r="IC72" s="223"/>
      <c r="ID72" s="223"/>
      <c r="IE72" s="223"/>
      <c r="IF72" s="223"/>
      <c r="IG72" s="223"/>
      <c r="IH72" s="223"/>
      <c r="II72" s="223"/>
      <c r="IJ72" s="223"/>
      <c r="IK72" s="223"/>
      <c r="IL72" s="223"/>
      <c r="IM72" s="223"/>
      <c r="IN72" s="223"/>
      <c r="IO72" s="223"/>
      <c r="IP72" s="223"/>
      <c r="IQ72" s="223"/>
      <c r="IR72" s="223"/>
      <c r="IS72" s="223"/>
      <c r="IT72" s="223"/>
      <c r="IU72" s="223"/>
      <c r="IV72" s="223"/>
    </row>
    <row r="73" spans="1:256" s="224" customFormat="1" ht="17.25" customHeight="1" x14ac:dyDescent="0.2">
      <c r="A73" s="343" t="s">
        <v>154</v>
      </c>
      <c r="B73" s="344" t="s">
        <v>155</v>
      </c>
      <c r="C73" s="344">
        <v>0</v>
      </c>
      <c r="D73" s="344">
        <v>0</v>
      </c>
      <c r="E73" s="344">
        <v>0</v>
      </c>
      <c r="F73" s="344">
        <v>0</v>
      </c>
      <c r="G73" s="344">
        <v>0</v>
      </c>
      <c r="H73" s="344">
        <v>0</v>
      </c>
      <c r="I73" s="344">
        <v>0</v>
      </c>
      <c r="J73" s="344">
        <v>0</v>
      </c>
      <c r="K73" s="344">
        <v>0</v>
      </c>
      <c r="L73" s="344">
        <v>0</v>
      </c>
      <c r="M73" s="344">
        <v>0</v>
      </c>
      <c r="N73" s="344">
        <v>0</v>
      </c>
      <c r="O73" s="344" t="s">
        <v>155</v>
      </c>
      <c r="P73" s="344">
        <v>0</v>
      </c>
      <c r="Q73" s="344">
        <v>0</v>
      </c>
      <c r="R73" s="344">
        <v>0</v>
      </c>
      <c r="S73" s="344">
        <v>0</v>
      </c>
      <c r="T73" s="344">
        <v>0</v>
      </c>
      <c r="U73" s="344">
        <v>0</v>
      </c>
      <c r="V73" s="344">
        <v>0</v>
      </c>
      <c r="W73" s="344">
        <v>0</v>
      </c>
      <c r="X73" s="344">
        <v>0</v>
      </c>
      <c r="Y73" s="344">
        <v>0</v>
      </c>
      <c r="Z73" s="344">
        <v>0</v>
      </c>
      <c r="AA73" s="344">
        <v>0</v>
      </c>
      <c r="AB73" s="344" t="s">
        <v>155</v>
      </c>
      <c r="AC73" s="344">
        <v>0</v>
      </c>
      <c r="AD73" s="344">
        <v>0</v>
      </c>
      <c r="AE73" s="344">
        <v>0</v>
      </c>
      <c r="AF73" s="344">
        <v>0</v>
      </c>
      <c r="AG73" s="344">
        <v>0</v>
      </c>
      <c r="AH73" s="344" t="s">
        <v>156</v>
      </c>
      <c r="AI73" s="345" t="s">
        <v>157</v>
      </c>
      <c r="AJ73" s="344" t="s">
        <v>158</v>
      </c>
      <c r="AK73" s="344" t="s">
        <v>159</v>
      </c>
      <c r="AL73" s="344" t="s">
        <v>160</v>
      </c>
      <c r="AM73" s="344" t="s">
        <v>160</v>
      </c>
      <c r="AN73" s="344" t="s">
        <v>161</v>
      </c>
      <c r="AO73" s="347">
        <v>4.7222222222222221E-2</v>
      </c>
      <c r="AP73" s="347" t="str">
        <f t="shared" ref="AP73:BA73" si="51">AP11</f>
        <v>≤ 2 (Horas)</v>
      </c>
      <c r="AQ73" s="347">
        <f t="shared" si="51"/>
        <v>4.5138888888888888E-2</v>
      </c>
      <c r="AR73" s="347">
        <f t="shared" si="51"/>
        <v>3.2986111111111112E-2</v>
      </c>
      <c r="AS73" s="347">
        <f t="shared" si="51"/>
        <v>4.5138888888888888E-2</v>
      </c>
      <c r="AT73" s="347">
        <f t="shared" si="51"/>
        <v>4.7222222222222221E-2</v>
      </c>
      <c r="AU73" s="347">
        <f t="shared" si="51"/>
        <v>4.5138888888888888E-2</v>
      </c>
      <c r="AV73" s="347">
        <f t="shared" si="51"/>
        <v>5.1388888888888894E-2</v>
      </c>
      <c r="AW73" s="347">
        <f t="shared" si="51"/>
        <v>4.027777777777778E-2</v>
      </c>
      <c r="AX73" s="347">
        <f t="shared" si="51"/>
        <v>4.1666666666666664E-2</v>
      </c>
      <c r="AY73" s="347">
        <f t="shared" si="51"/>
        <v>5.6944444444444443E-2</v>
      </c>
      <c r="AZ73" s="347">
        <f t="shared" si="51"/>
        <v>5.9722222222222225E-2</v>
      </c>
      <c r="BA73" s="347">
        <f t="shared" si="51"/>
        <v>5.7638888888888885E-2</v>
      </c>
      <c r="BB73" s="348" t="s">
        <v>163</v>
      </c>
      <c r="BC73" s="349" t="str">
        <f t="shared" ref="BC73:CQ73" si="52">BC12</f>
        <v>≤ 24 (Horas)</v>
      </c>
      <c r="BD73" s="349">
        <f t="shared" si="52"/>
        <v>15.259319227230904</v>
      </c>
      <c r="BE73" s="349">
        <f t="shared" si="52"/>
        <v>16.44613722560625</v>
      </c>
      <c r="BF73" s="349">
        <f t="shared" si="52"/>
        <v>6.112080961416825</v>
      </c>
      <c r="BG73" s="349">
        <f t="shared" si="52"/>
        <v>5.1317081400253031</v>
      </c>
      <c r="BH73" s="349">
        <f t="shared" si="52"/>
        <v>7.2265694057069272</v>
      </c>
      <c r="BI73" s="349">
        <f t="shared" si="52"/>
        <v>5.3741305958302501</v>
      </c>
      <c r="BJ73" s="349">
        <f t="shared" si="52"/>
        <v>3.584266363354363</v>
      </c>
      <c r="BK73" s="349">
        <f t="shared" si="52"/>
        <v>2.3629826353421883</v>
      </c>
      <c r="BL73" s="349">
        <f t="shared" si="52"/>
        <v>2.4161195863622389</v>
      </c>
      <c r="BM73" s="349">
        <f t="shared" si="52"/>
        <v>2.0130612244897979</v>
      </c>
      <c r="BN73" s="349">
        <f t="shared" si="52"/>
        <v>1.308559837728196</v>
      </c>
      <c r="BO73" s="349">
        <f t="shared" si="52"/>
        <v>1.2814211755151781</v>
      </c>
      <c r="BP73" s="349">
        <f t="shared" si="52"/>
        <v>1.7477324632952689</v>
      </c>
      <c r="BQ73" s="349">
        <f t="shared" si="52"/>
        <v>0.80503022974607541</v>
      </c>
      <c r="BR73" s="349">
        <f t="shared" si="52"/>
        <v>0.65253244793238685</v>
      </c>
      <c r="BS73" s="349">
        <f t="shared" si="52"/>
        <v>1.7327043513623392</v>
      </c>
      <c r="BT73" s="349">
        <f t="shared" si="52"/>
        <v>3.96640782762569</v>
      </c>
      <c r="BU73" s="349">
        <f t="shared" si="52"/>
        <v>2.9022006806228724</v>
      </c>
      <c r="BV73" s="349">
        <f t="shared" si="52"/>
        <v>2.2870588235294078</v>
      </c>
      <c r="BW73" s="349">
        <f t="shared" si="52"/>
        <v>3.2210448069378463</v>
      </c>
      <c r="BX73" s="349">
        <f t="shared" si="52"/>
        <v>3.1955798371301976</v>
      </c>
      <c r="BY73" s="349">
        <f t="shared" si="52"/>
        <v>2.1568134000612837</v>
      </c>
      <c r="BZ73" s="349">
        <f t="shared" si="52"/>
        <v>2.2364149785144214</v>
      </c>
      <c r="CA73" s="349">
        <f t="shared" si="52"/>
        <v>2.7686552114415077</v>
      </c>
      <c r="CB73" s="349">
        <f t="shared" si="52"/>
        <v>5.9321139940450864</v>
      </c>
      <c r="CC73" s="349">
        <f t="shared" si="52"/>
        <v>4.6306030678714034</v>
      </c>
      <c r="CD73" s="349">
        <f t="shared" si="52"/>
        <v>3.0677129581827538</v>
      </c>
      <c r="CE73" s="349">
        <f t="shared" si="52"/>
        <v>5.2500063331222275</v>
      </c>
      <c r="CF73" s="349">
        <f t="shared" si="52"/>
        <v>0</v>
      </c>
      <c r="CG73" s="349">
        <f t="shared" si="52"/>
        <v>0</v>
      </c>
      <c r="CH73" s="349">
        <f t="shared" si="52"/>
        <v>0</v>
      </c>
      <c r="CI73" s="349">
        <f t="shared" si="52"/>
        <v>0</v>
      </c>
      <c r="CJ73" s="349">
        <f t="shared" si="52"/>
        <v>0</v>
      </c>
      <c r="CK73" s="349">
        <f t="shared" si="52"/>
        <v>0</v>
      </c>
      <c r="CL73" s="349">
        <f t="shared" si="52"/>
        <v>0</v>
      </c>
      <c r="CM73" s="349">
        <f t="shared" si="52"/>
        <v>0</v>
      </c>
      <c r="CN73" s="349">
        <f t="shared" si="52"/>
        <v>0</v>
      </c>
      <c r="CO73" s="349">
        <f t="shared" si="52"/>
        <v>0</v>
      </c>
      <c r="CP73" s="349">
        <f t="shared" si="52"/>
        <v>0</v>
      </c>
      <c r="CQ73" s="349">
        <f t="shared" si="52"/>
        <v>0</v>
      </c>
      <c r="CR73" s="223"/>
      <c r="CS73" s="223"/>
      <c r="CT73" s="223"/>
      <c r="CU73" s="223"/>
      <c r="CV73" s="223"/>
      <c r="CW73" s="223"/>
      <c r="CX73" s="223"/>
      <c r="CY73" s="223"/>
      <c r="CZ73" s="223"/>
      <c r="DA73" s="223"/>
      <c r="DB73" s="223"/>
      <c r="DC73" s="223"/>
      <c r="DD73" s="223"/>
      <c r="DE73" s="223"/>
      <c r="DF73" s="223"/>
      <c r="DG73" s="223"/>
      <c r="DH73" s="223"/>
      <c r="DI73" s="223"/>
      <c r="DJ73" s="223"/>
      <c r="DK73" s="223"/>
      <c r="DL73" s="223"/>
      <c r="DM73" s="223"/>
      <c r="DN73" s="223"/>
      <c r="DO73" s="223"/>
      <c r="DP73" s="223"/>
      <c r="DQ73" s="223"/>
      <c r="DR73" s="223"/>
      <c r="DS73" s="223"/>
      <c r="DT73" s="223"/>
      <c r="DU73" s="223"/>
      <c r="DV73" s="223"/>
      <c r="DW73" s="223"/>
      <c r="DX73" s="223"/>
      <c r="DY73" s="223"/>
      <c r="DZ73" s="223"/>
      <c r="EA73" s="223"/>
      <c r="EB73" s="223"/>
      <c r="EC73" s="223"/>
      <c r="ED73" s="223"/>
      <c r="EE73" s="223"/>
      <c r="EF73" s="223"/>
      <c r="EG73" s="223"/>
      <c r="EH73" s="223"/>
      <c r="EI73" s="223"/>
      <c r="EJ73" s="223"/>
      <c r="EK73" s="223"/>
      <c r="EL73" s="223"/>
      <c r="EM73" s="223"/>
      <c r="EN73" s="223"/>
      <c r="EO73" s="223"/>
      <c r="EP73" s="223"/>
      <c r="EQ73" s="223"/>
      <c r="ER73" s="223"/>
      <c r="ES73" s="223"/>
      <c r="ET73" s="223"/>
      <c r="EU73" s="223"/>
      <c r="EV73" s="223"/>
      <c r="EW73" s="223"/>
      <c r="EX73" s="223"/>
      <c r="EY73" s="223"/>
      <c r="EZ73" s="223"/>
      <c r="FA73" s="223"/>
      <c r="FB73" s="223"/>
      <c r="FC73" s="223"/>
      <c r="FD73" s="223"/>
      <c r="FE73" s="223"/>
      <c r="FF73" s="223"/>
      <c r="FG73" s="223"/>
      <c r="FH73" s="223"/>
      <c r="FI73" s="223"/>
      <c r="FJ73" s="223"/>
      <c r="FK73" s="223"/>
      <c r="FL73" s="223"/>
      <c r="FM73" s="223"/>
      <c r="FN73" s="223"/>
      <c r="FO73" s="223"/>
      <c r="FP73" s="223"/>
      <c r="FQ73" s="223"/>
      <c r="FR73" s="223"/>
      <c r="FS73" s="223"/>
      <c r="FT73" s="223"/>
      <c r="FU73" s="223"/>
      <c r="FV73" s="223"/>
      <c r="FW73" s="223"/>
      <c r="FX73" s="223"/>
      <c r="FY73" s="223"/>
      <c r="FZ73" s="223"/>
      <c r="GA73" s="223"/>
      <c r="GB73" s="223"/>
      <c r="GC73" s="223"/>
      <c r="GD73" s="223"/>
      <c r="GE73" s="223"/>
      <c r="GF73" s="223"/>
      <c r="GG73" s="223"/>
      <c r="GH73" s="223"/>
      <c r="GI73" s="223"/>
      <c r="GJ73" s="223"/>
      <c r="GK73" s="223"/>
      <c r="GL73" s="223"/>
      <c r="GM73" s="223"/>
      <c r="GN73" s="223"/>
      <c r="GO73" s="223"/>
      <c r="GP73" s="223"/>
      <c r="GQ73" s="223"/>
      <c r="GR73" s="223"/>
      <c r="GS73" s="223"/>
      <c r="GT73" s="223"/>
      <c r="GU73" s="223"/>
      <c r="GV73" s="223"/>
      <c r="GW73" s="223"/>
      <c r="GX73" s="223"/>
      <c r="GY73" s="223"/>
      <c r="GZ73" s="223"/>
      <c r="HA73" s="223"/>
      <c r="HB73" s="223"/>
      <c r="HC73" s="223"/>
      <c r="HD73" s="223"/>
      <c r="HE73" s="223"/>
      <c r="HF73" s="223"/>
      <c r="HG73" s="223"/>
      <c r="HH73" s="223"/>
      <c r="HI73" s="223"/>
      <c r="HJ73" s="223"/>
      <c r="HK73" s="223"/>
      <c r="HL73" s="223"/>
      <c r="HM73" s="223"/>
      <c r="HN73" s="223"/>
      <c r="HO73" s="223"/>
      <c r="HP73" s="223"/>
      <c r="HQ73" s="223"/>
      <c r="HR73" s="223"/>
      <c r="HS73" s="223"/>
      <c r="HT73" s="223"/>
      <c r="HU73" s="223"/>
      <c r="HV73" s="223"/>
      <c r="HW73" s="223"/>
      <c r="HX73" s="223"/>
      <c r="HY73" s="223"/>
      <c r="HZ73" s="223"/>
      <c r="IA73" s="223"/>
      <c r="IB73" s="223"/>
      <c r="IC73" s="223"/>
      <c r="ID73" s="223"/>
      <c r="IE73" s="223"/>
      <c r="IF73" s="223"/>
      <c r="IG73" s="223"/>
      <c r="IH73" s="223"/>
      <c r="II73" s="223"/>
      <c r="IJ73" s="223"/>
      <c r="IK73" s="223"/>
      <c r="IL73" s="223"/>
      <c r="IM73" s="223"/>
      <c r="IN73" s="223"/>
      <c r="IO73" s="223"/>
      <c r="IP73" s="223"/>
      <c r="IQ73" s="223"/>
      <c r="IR73" s="223"/>
      <c r="IS73" s="223"/>
      <c r="IT73" s="223"/>
      <c r="IU73" s="223"/>
      <c r="IV73" s="223"/>
    </row>
    <row r="74" spans="1:256" s="217" customFormat="1" ht="26.25" customHeight="1" x14ac:dyDescent="0.2">
      <c r="A74" s="339" t="s">
        <v>236</v>
      </c>
      <c r="B74" s="340" t="s">
        <v>167</v>
      </c>
      <c r="C74" s="340">
        <v>0</v>
      </c>
      <c r="D74" s="340">
        <v>0</v>
      </c>
      <c r="E74" s="340">
        <v>0</v>
      </c>
      <c r="F74" s="340">
        <v>0</v>
      </c>
      <c r="G74" s="340">
        <v>0</v>
      </c>
      <c r="H74" s="340">
        <v>0</v>
      </c>
      <c r="I74" s="340">
        <v>0</v>
      </c>
      <c r="J74" s="340">
        <v>0</v>
      </c>
      <c r="K74" s="340">
        <v>0</v>
      </c>
      <c r="L74" s="340">
        <v>0</v>
      </c>
      <c r="M74" s="340">
        <v>0</v>
      </c>
      <c r="N74" s="340">
        <v>0</v>
      </c>
      <c r="O74" s="340" t="s">
        <v>167</v>
      </c>
      <c r="P74" s="340">
        <v>1.201923076923077E-2</v>
      </c>
      <c r="Q74" s="340">
        <v>1.834862385321101E-2</v>
      </c>
      <c r="R74" s="340">
        <v>4.736842105263158E-2</v>
      </c>
      <c r="S74" s="340">
        <v>0</v>
      </c>
      <c r="T74" s="340">
        <v>3.6842105263157891E-2</v>
      </c>
      <c r="U74" s="340">
        <v>1.0638297872340425E-2</v>
      </c>
      <c r="V74" s="340">
        <v>5.5555555555555558E-3</v>
      </c>
      <c r="W74" s="340">
        <v>0</v>
      </c>
      <c r="X74" s="340">
        <v>1.1450381679389313E-2</v>
      </c>
      <c r="Y74" s="340">
        <v>4.5454545454545452E-3</v>
      </c>
      <c r="Z74" s="340">
        <v>3.1746031746031744E-2</v>
      </c>
      <c r="AA74" s="340">
        <v>4.6692607003891051E-2</v>
      </c>
      <c r="AB74" s="340" t="s">
        <v>167</v>
      </c>
      <c r="AC74" s="340">
        <v>2.5423728813559324E-2</v>
      </c>
      <c r="AD74" s="340">
        <v>6.6225165562913907E-3</v>
      </c>
      <c r="AE74" s="340">
        <v>1.8867924528301886E-2</v>
      </c>
      <c r="AF74" s="340">
        <v>3.8860103626943004E-2</v>
      </c>
      <c r="AG74" s="340">
        <v>7.7306733167082295E-2</v>
      </c>
      <c r="AH74" s="340">
        <v>2.7450980392156862E-2</v>
      </c>
      <c r="AI74" s="341" t="s">
        <v>168</v>
      </c>
      <c r="AJ74" s="340">
        <v>4.142011834319527E-2</v>
      </c>
      <c r="AK74" s="340">
        <v>4.0449438202247189E-2</v>
      </c>
      <c r="AL74" s="340">
        <v>2.2727272727272728E-2</v>
      </c>
      <c r="AM74" s="340">
        <v>2.771362586605081E-2</v>
      </c>
      <c r="AN74" s="340">
        <v>3.0303030303030304E-2</v>
      </c>
      <c r="AO74" s="340">
        <v>2.1428571428571429E-2</v>
      </c>
      <c r="AP74" s="340" t="str">
        <f t="shared" ref="AP74:BA74" si="53">AP15</f>
        <v>&lt; 20%</v>
      </c>
      <c r="AQ74" s="340">
        <f t="shared" si="53"/>
        <v>4.4444444444444446E-2</v>
      </c>
      <c r="AR74" s="340">
        <f t="shared" si="53"/>
        <v>3.9900249376558602E-2</v>
      </c>
      <c r="AS74" s="340">
        <f t="shared" si="53"/>
        <v>2.9345372460496615E-2</v>
      </c>
      <c r="AT74" s="340">
        <f t="shared" si="53"/>
        <v>4.5112781954887216E-2</v>
      </c>
      <c r="AU74" s="340">
        <f t="shared" si="53"/>
        <v>2.5000000000000001E-2</v>
      </c>
      <c r="AV74" s="340">
        <f t="shared" si="53"/>
        <v>5.2631578947368418E-2</v>
      </c>
      <c r="AW74" s="340">
        <f t="shared" si="53"/>
        <v>2.4390243902439025E-2</v>
      </c>
      <c r="AX74" s="340">
        <f t="shared" si="53"/>
        <v>1.4675052410901468E-2</v>
      </c>
      <c r="AY74" s="340">
        <f t="shared" si="53"/>
        <v>1.9417475728155338E-2</v>
      </c>
      <c r="AZ74" s="340">
        <f t="shared" si="53"/>
        <v>1.015228426395939E-2</v>
      </c>
      <c r="BA74" s="340">
        <f t="shared" si="53"/>
        <v>1.6771488469601678E-2</v>
      </c>
      <c r="BB74" s="342" t="s">
        <v>169</v>
      </c>
      <c r="BC74" s="340" t="str">
        <f t="shared" ref="BC74:CQ74" si="54">BC15</f>
        <v>&lt; 8%</v>
      </c>
      <c r="BD74" s="340">
        <f t="shared" si="54"/>
        <v>1.43E-2</v>
      </c>
      <c r="BE74" s="340">
        <f t="shared" si="54"/>
        <v>1.6799999999999999E-2</v>
      </c>
      <c r="BF74" s="340">
        <f t="shared" si="54"/>
        <v>4.1099999999999998E-2</v>
      </c>
      <c r="BG74" s="340">
        <f t="shared" si="54"/>
        <v>1.7399999999999999E-2</v>
      </c>
      <c r="BH74" s="340">
        <f t="shared" si="54"/>
        <v>1.54E-2</v>
      </c>
      <c r="BI74" s="340">
        <f t="shared" si="54"/>
        <v>1.67E-2</v>
      </c>
      <c r="BJ74" s="340">
        <f t="shared" si="54"/>
        <v>1.34E-2</v>
      </c>
      <c r="BK74" s="340">
        <f t="shared" si="54"/>
        <v>8.2000000000000007E-3</v>
      </c>
      <c r="BL74" s="340">
        <f t="shared" si="54"/>
        <v>1.2800000000000001E-2</v>
      </c>
      <c r="BM74" s="340">
        <f t="shared" si="54"/>
        <v>1.2999999999999999E-2</v>
      </c>
      <c r="BN74" s="340">
        <f t="shared" si="54"/>
        <v>1.2699999999999999E-2</v>
      </c>
      <c r="BO74" s="340">
        <f t="shared" si="54"/>
        <v>1.67E-2</v>
      </c>
      <c r="BP74" s="340">
        <f t="shared" si="54"/>
        <v>1.4E-2</v>
      </c>
      <c r="BQ74" s="340">
        <f t="shared" si="54"/>
        <v>2.8799999999999999E-2</v>
      </c>
      <c r="BR74" s="340">
        <f t="shared" si="54"/>
        <v>2.1600000000000001E-2</v>
      </c>
      <c r="BS74" s="340">
        <f t="shared" si="54"/>
        <v>4.1099999999999998E-2</v>
      </c>
      <c r="BT74" s="340">
        <f t="shared" si="54"/>
        <v>3.8100000000000002E-2</v>
      </c>
      <c r="BU74" s="340">
        <f t="shared" si="54"/>
        <v>3.95E-2</v>
      </c>
      <c r="BV74" s="340">
        <f t="shared" si="54"/>
        <v>2.4500000000000001E-2</v>
      </c>
      <c r="BW74" s="340">
        <f t="shared" si="54"/>
        <v>2.1164021164021163E-2</v>
      </c>
      <c r="BX74" s="340">
        <f t="shared" si="54"/>
        <v>1.8499999999999999E-2</v>
      </c>
      <c r="BY74" s="340">
        <f t="shared" si="54"/>
        <v>2.86E-2</v>
      </c>
      <c r="BZ74" s="340">
        <f t="shared" si="54"/>
        <v>1.7299999999999999E-2</v>
      </c>
      <c r="CA74" s="340">
        <f t="shared" si="54"/>
        <v>2.9499999999999998E-2</v>
      </c>
      <c r="CB74" s="340">
        <f t="shared" si="54"/>
        <v>3.2399999999999998E-2</v>
      </c>
      <c r="CC74" s="340">
        <f t="shared" si="54"/>
        <v>1.4999999999999999E-2</v>
      </c>
      <c r="CD74" s="340">
        <f t="shared" si="54"/>
        <v>1.2200000000000001E-2</v>
      </c>
      <c r="CE74" s="340">
        <f t="shared" si="54"/>
        <v>3.4500000000000003E-2</v>
      </c>
      <c r="CF74" s="340">
        <f t="shared" si="54"/>
        <v>0</v>
      </c>
      <c r="CG74" s="340">
        <f t="shared" si="54"/>
        <v>0</v>
      </c>
      <c r="CH74" s="340">
        <f t="shared" si="54"/>
        <v>0</v>
      </c>
      <c r="CI74" s="340">
        <f t="shared" si="54"/>
        <v>0</v>
      </c>
      <c r="CJ74" s="340">
        <f t="shared" si="54"/>
        <v>0</v>
      </c>
      <c r="CK74" s="340">
        <f t="shared" si="54"/>
        <v>0</v>
      </c>
      <c r="CL74" s="340">
        <f t="shared" si="54"/>
        <v>0</v>
      </c>
      <c r="CM74" s="340">
        <f t="shared" si="54"/>
        <v>0</v>
      </c>
      <c r="CN74" s="340">
        <f t="shared" si="54"/>
        <v>0</v>
      </c>
      <c r="CO74" s="340">
        <f t="shared" si="54"/>
        <v>0</v>
      </c>
      <c r="CP74" s="340">
        <f t="shared" si="54"/>
        <v>0</v>
      </c>
      <c r="CQ74" s="340">
        <f t="shared" si="54"/>
        <v>0</v>
      </c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</row>
    <row r="75" spans="1:256" s="217" customFormat="1" ht="23.25" customHeight="1" x14ac:dyDescent="0.2">
      <c r="A75" s="339" t="s">
        <v>174</v>
      </c>
      <c r="B75" s="340" t="s">
        <v>175</v>
      </c>
      <c r="C75" s="340">
        <v>0</v>
      </c>
      <c r="D75" s="340">
        <v>0</v>
      </c>
      <c r="E75" s="340">
        <v>0</v>
      </c>
      <c r="F75" s="340">
        <v>0</v>
      </c>
      <c r="G75" s="340">
        <v>0</v>
      </c>
      <c r="H75" s="340">
        <v>0</v>
      </c>
      <c r="I75" s="340">
        <v>0</v>
      </c>
      <c r="J75" s="340">
        <v>0</v>
      </c>
      <c r="K75" s="340">
        <v>0</v>
      </c>
      <c r="L75" s="340">
        <v>0</v>
      </c>
      <c r="M75" s="340">
        <v>0</v>
      </c>
      <c r="N75" s="340">
        <v>0</v>
      </c>
      <c r="O75" s="340" t="s">
        <v>175</v>
      </c>
      <c r="P75" s="340">
        <v>0</v>
      </c>
      <c r="Q75" s="340">
        <v>0</v>
      </c>
      <c r="R75" s="340">
        <v>0</v>
      </c>
      <c r="S75" s="340">
        <v>0</v>
      </c>
      <c r="T75" s="340">
        <v>0</v>
      </c>
      <c r="U75" s="340">
        <v>0</v>
      </c>
      <c r="V75" s="340">
        <v>0</v>
      </c>
      <c r="W75" s="340">
        <v>0</v>
      </c>
      <c r="X75" s="340">
        <v>0</v>
      </c>
      <c r="Y75" s="340">
        <v>0</v>
      </c>
      <c r="Z75" s="340">
        <v>0</v>
      </c>
      <c r="AA75" s="340">
        <v>1.8867924528301886E-2</v>
      </c>
      <c r="AB75" s="340" t="s">
        <v>175</v>
      </c>
      <c r="AC75" s="340">
        <v>1.9607843137254902E-2</v>
      </c>
      <c r="AD75" s="340">
        <v>2.7777777777777776E-2</v>
      </c>
      <c r="AE75" s="340">
        <v>2.5000000000000001E-2</v>
      </c>
      <c r="AF75" s="340">
        <v>0</v>
      </c>
      <c r="AG75" s="340">
        <v>2.3255813953488372E-2</v>
      </c>
      <c r="AH75" s="340">
        <v>2.2222222222222223E-2</v>
      </c>
      <c r="AI75" s="341" t="s">
        <v>176</v>
      </c>
      <c r="AJ75" s="340">
        <v>0</v>
      </c>
      <c r="AK75" s="340">
        <v>0</v>
      </c>
      <c r="AL75" s="340">
        <v>0</v>
      </c>
      <c r="AM75" s="340">
        <v>0</v>
      </c>
      <c r="AN75" s="340">
        <v>0</v>
      </c>
      <c r="AO75" s="340">
        <v>5.128205128205128E-2</v>
      </c>
      <c r="AP75" s="340" t="str">
        <f t="shared" ref="AP75:BA75" si="55">AP18</f>
        <v>&lt; 5%</v>
      </c>
      <c r="AQ75" s="340">
        <f t="shared" si="55"/>
        <v>0</v>
      </c>
      <c r="AR75" s="340">
        <f t="shared" si="55"/>
        <v>0</v>
      </c>
      <c r="AS75" s="340">
        <f t="shared" si="55"/>
        <v>0</v>
      </c>
      <c r="AT75" s="340">
        <f t="shared" si="55"/>
        <v>0</v>
      </c>
      <c r="AU75" s="340">
        <f t="shared" si="55"/>
        <v>2.3255813953488372E-2</v>
      </c>
      <c r="AV75" s="340">
        <f t="shared" si="55"/>
        <v>2.4390243902439025E-2</v>
      </c>
      <c r="AW75" s="340">
        <f t="shared" si="55"/>
        <v>2.5000000000000001E-2</v>
      </c>
      <c r="AX75" s="340">
        <f t="shared" si="55"/>
        <v>2.9411764705882353E-2</v>
      </c>
      <c r="AY75" s="340">
        <f t="shared" si="55"/>
        <v>0</v>
      </c>
      <c r="AZ75" s="340">
        <f t="shared" si="55"/>
        <v>0</v>
      </c>
      <c r="BA75" s="340">
        <f t="shared" si="55"/>
        <v>0</v>
      </c>
      <c r="BB75" s="342" t="s">
        <v>177</v>
      </c>
      <c r="BC75" s="340" t="str">
        <f t="shared" ref="BC75:CQ75" si="56">BC18</f>
        <v>&lt; 5%</v>
      </c>
      <c r="BD75" s="340">
        <f t="shared" si="56"/>
        <v>0</v>
      </c>
      <c r="BE75" s="340">
        <f t="shared" si="56"/>
        <v>0</v>
      </c>
      <c r="BF75" s="340">
        <f t="shared" si="56"/>
        <v>0.02</v>
      </c>
      <c r="BG75" s="340">
        <f t="shared" si="56"/>
        <v>0</v>
      </c>
      <c r="BH75" s="340">
        <f t="shared" si="56"/>
        <v>1.89E-2</v>
      </c>
      <c r="BI75" s="340">
        <f t="shared" si="56"/>
        <v>0</v>
      </c>
      <c r="BJ75" s="340">
        <f t="shared" si="56"/>
        <v>0</v>
      </c>
      <c r="BK75" s="340">
        <f t="shared" si="56"/>
        <v>0</v>
      </c>
      <c r="BL75" s="340">
        <f t="shared" si="56"/>
        <v>4.0800000000000003E-2</v>
      </c>
      <c r="BM75" s="340">
        <f t="shared" si="56"/>
        <v>2.0799999999999999E-2</v>
      </c>
      <c r="BN75" s="340">
        <f t="shared" si="56"/>
        <v>0</v>
      </c>
      <c r="BO75" s="340">
        <f t="shared" si="56"/>
        <v>0</v>
      </c>
      <c r="BP75" s="340">
        <f t="shared" si="56"/>
        <v>2.1299999999999999E-2</v>
      </c>
      <c r="BQ75" s="340">
        <f t="shared" si="56"/>
        <v>1.9599999999999999E-2</v>
      </c>
      <c r="BR75" s="340">
        <f t="shared" si="56"/>
        <v>0</v>
      </c>
      <c r="BS75" s="340">
        <f t="shared" si="56"/>
        <v>4.4400000000000002E-2</v>
      </c>
      <c r="BT75" s="340">
        <f t="shared" si="56"/>
        <v>0</v>
      </c>
      <c r="BU75" s="340">
        <f t="shared" si="56"/>
        <v>3.3300000000000003E-2</v>
      </c>
      <c r="BV75" s="340">
        <f t="shared" si="56"/>
        <v>0</v>
      </c>
      <c r="BW75" s="340">
        <f t="shared" si="56"/>
        <v>1.9599999999999999E-2</v>
      </c>
      <c r="BX75" s="340">
        <f t="shared" si="56"/>
        <v>0</v>
      </c>
      <c r="BY75" s="340">
        <f t="shared" si="56"/>
        <v>3.7699999999999997E-2</v>
      </c>
      <c r="BZ75" s="340">
        <f t="shared" si="56"/>
        <v>0</v>
      </c>
      <c r="CA75" s="340">
        <f t="shared" si="56"/>
        <v>3.2300000000000002E-2</v>
      </c>
      <c r="CB75" s="340">
        <f t="shared" si="56"/>
        <v>6.4500000000000002E-2</v>
      </c>
      <c r="CC75" s="340">
        <f t="shared" si="56"/>
        <v>3.1300000000000001E-2</v>
      </c>
      <c r="CD75" s="340">
        <f t="shared" si="56"/>
        <v>5.7099999999999998E-2</v>
      </c>
      <c r="CE75" s="340">
        <f t="shared" si="56"/>
        <v>0.1212</v>
      </c>
      <c r="CF75" s="340">
        <f t="shared" si="56"/>
        <v>0</v>
      </c>
      <c r="CG75" s="340">
        <f t="shared" si="56"/>
        <v>0</v>
      </c>
      <c r="CH75" s="340">
        <f t="shared" si="56"/>
        <v>0</v>
      </c>
      <c r="CI75" s="340">
        <f t="shared" si="56"/>
        <v>0</v>
      </c>
      <c r="CJ75" s="340">
        <f t="shared" si="56"/>
        <v>0</v>
      </c>
      <c r="CK75" s="340">
        <f t="shared" si="56"/>
        <v>0</v>
      </c>
      <c r="CL75" s="340">
        <f t="shared" si="56"/>
        <v>0</v>
      </c>
      <c r="CM75" s="340">
        <f t="shared" si="56"/>
        <v>0</v>
      </c>
      <c r="CN75" s="340">
        <f t="shared" si="56"/>
        <v>0</v>
      </c>
      <c r="CO75" s="340">
        <f t="shared" si="56"/>
        <v>0</v>
      </c>
      <c r="CP75" s="340">
        <f t="shared" si="56"/>
        <v>0</v>
      </c>
      <c r="CQ75" s="340">
        <f t="shared" si="56"/>
        <v>0</v>
      </c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</row>
    <row r="76" spans="1:256" s="217" customFormat="1" ht="21.75" customHeight="1" x14ac:dyDescent="0.2">
      <c r="A76" s="339" t="s">
        <v>180</v>
      </c>
      <c r="B76" s="340" t="s">
        <v>181</v>
      </c>
      <c r="C76" s="340">
        <v>0</v>
      </c>
      <c r="D76" s="340">
        <v>0</v>
      </c>
      <c r="E76" s="340">
        <v>0</v>
      </c>
      <c r="F76" s="340">
        <v>2.4509803921568627E-3</v>
      </c>
      <c r="G76" s="340">
        <v>0</v>
      </c>
      <c r="H76" s="340">
        <v>3.0303030303030304E-2</v>
      </c>
      <c r="I76" s="340">
        <v>0.125</v>
      </c>
      <c r="J76" s="340">
        <v>0.14122137404580154</v>
      </c>
      <c r="K76" s="340">
        <v>9.9630996309963096E-2</v>
      </c>
      <c r="L76" s="340">
        <v>0.11872146118721461</v>
      </c>
      <c r="M76" s="340">
        <v>0.33980582524271846</v>
      </c>
      <c r="N76" s="340">
        <v>0.17511520737327188</v>
      </c>
      <c r="O76" s="340" t="s">
        <v>181</v>
      </c>
      <c r="P76" s="340">
        <v>5.4166666666666669E-2</v>
      </c>
      <c r="Q76" s="340">
        <v>1.2853470437017995E-2</v>
      </c>
      <c r="R76" s="340">
        <v>1.8018018018018018E-2</v>
      </c>
      <c r="S76" s="340">
        <v>4.4776119402985072E-2</v>
      </c>
      <c r="T76" s="340">
        <v>0</v>
      </c>
      <c r="U76" s="340">
        <v>3.5353535353535352E-2</v>
      </c>
      <c r="V76" s="340">
        <v>1.0526315789473684E-2</v>
      </c>
      <c r="W76" s="340">
        <v>5.1813471502590676E-3</v>
      </c>
      <c r="X76" s="340">
        <v>0</v>
      </c>
      <c r="Y76" s="340">
        <v>1.0676156583629894E-2</v>
      </c>
      <c r="Z76" s="340">
        <v>0</v>
      </c>
      <c r="AA76" s="340">
        <v>9.8360655737704916E-2</v>
      </c>
      <c r="AB76" s="340" t="s">
        <v>181</v>
      </c>
      <c r="AC76" s="340">
        <v>0</v>
      </c>
      <c r="AD76" s="340">
        <v>0.1396508728179551</v>
      </c>
      <c r="AE76" s="340">
        <v>0.29292929292929293</v>
      </c>
      <c r="AF76" s="340">
        <v>0.11055276381909548</v>
      </c>
      <c r="AG76" s="340">
        <v>4.0100250626566414E-2</v>
      </c>
      <c r="AH76" s="340">
        <v>8.8888888888888889E-3</v>
      </c>
      <c r="AI76" s="341" t="s">
        <v>182</v>
      </c>
      <c r="AJ76" s="340">
        <v>8.9999999999999993E-3</v>
      </c>
      <c r="AK76" s="340">
        <v>8.9820359281437123E-3</v>
      </c>
      <c r="AL76" s="340">
        <v>1.1389521640091117E-2</v>
      </c>
      <c r="AM76" s="340">
        <v>2.4813895781637717E-3</v>
      </c>
      <c r="AN76" s="340">
        <v>6.9605568445475635E-3</v>
      </c>
      <c r="AO76" s="340">
        <v>0</v>
      </c>
      <c r="AP76" s="340" t="str">
        <f t="shared" ref="AP76:BA76" si="57">AP22</f>
        <v>≤ 1%</v>
      </c>
      <c r="AQ76" s="340">
        <f t="shared" si="57"/>
        <v>0</v>
      </c>
      <c r="AR76" s="340">
        <f t="shared" si="57"/>
        <v>0</v>
      </c>
      <c r="AS76" s="340">
        <f t="shared" si="57"/>
        <v>0</v>
      </c>
      <c r="AT76" s="340">
        <f t="shared" si="57"/>
        <v>0</v>
      </c>
      <c r="AU76" s="340">
        <f t="shared" si="57"/>
        <v>0</v>
      </c>
      <c r="AV76" s="340">
        <f t="shared" si="57"/>
        <v>2.2075055187637969E-3</v>
      </c>
      <c r="AW76" s="340">
        <f t="shared" si="57"/>
        <v>0</v>
      </c>
      <c r="AX76" s="340">
        <f t="shared" si="57"/>
        <v>0</v>
      </c>
      <c r="AY76" s="340">
        <f t="shared" si="57"/>
        <v>0</v>
      </c>
      <c r="AZ76" s="340">
        <f t="shared" si="57"/>
        <v>0</v>
      </c>
      <c r="BA76" s="340">
        <f t="shared" si="57"/>
        <v>0</v>
      </c>
      <c r="BB76" s="342" t="s">
        <v>183</v>
      </c>
      <c r="BC76" s="340" t="str">
        <f t="shared" ref="BC76:CQ76" si="58">BC22</f>
        <v>≤ 7%</v>
      </c>
      <c r="BD76" s="340">
        <f t="shared" si="58"/>
        <v>0</v>
      </c>
      <c r="BE76" s="340">
        <f t="shared" si="58"/>
        <v>0</v>
      </c>
      <c r="BF76" s="340">
        <f t="shared" si="58"/>
        <v>0</v>
      </c>
      <c r="BG76" s="340">
        <f t="shared" si="58"/>
        <v>0</v>
      </c>
      <c r="BH76" s="340">
        <f t="shared" si="58"/>
        <v>0</v>
      </c>
      <c r="BI76" s="340">
        <f t="shared" si="58"/>
        <v>0</v>
      </c>
      <c r="BJ76" s="340">
        <f t="shared" si="58"/>
        <v>5.454545454545455E-3</v>
      </c>
      <c r="BK76" s="340">
        <f t="shared" si="58"/>
        <v>0</v>
      </c>
      <c r="BL76" s="340">
        <f t="shared" si="58"/>
        <v>0</v>
      </c>
      <c r="BM76" s="340">
        <f t="shared" si="58"/>
        <v>0</v>
      </c>
      <c r="BN76" s="340">
        <f t="shared" si="58"/>
        <v>0</v>
      </c>
      <c r="BO76" s="340">
        <f t="shared" si="58"/>
        <v>0</v>
      </c>
      <c r="BP76" s="340">
        <f t="shared" si="58"/>
        <v>0</v>
      </c>
      <c r="BQ76" s="340">
        <f t="shared" si="58"/>
        <v>0</v>
      </c>
      <c r="BR76" s="340">
        <f t="shared" si="58"/>
        <v>0</v>
      </c>
      <c r="BS76" s="340">
        <f t="shared" si="58"/>
        <v>0</v>
      </c>
      <c r="BT76" s="340">
        <f t="shared" si="58"/>
        <v>0</v>
      </c>
      <c r="BU76" s="340">
        <f t="shared" si="58"/>
        <v>0</v>
      </c>
      <c r="BV76" s="340">
        <f t="shared" si="58"/>
        <v>0</v>
      </c>
      <c r="BW76" s="340">
        <f t="shared" si="58"/>
        <v>0</v>
      </c>
      <c r="BX76" s="340">
        <f t="shared" si="58"/>
        <v>0</v>
      </c>
      <c r="BY76" s="340">
        <f t="shared" si="58"/>
        <v>0</v>
      </c>
      <c r="BZ76" s="340">
        <f t="shared" si="58"/>
        <v>0</v>
      </c>
      <c r="CA76" s="340">
        <f t="shared" si="58"/>
        <v>0</v>
      </c>
      <c r="CB76" s="340">
        <f t="shared" si="58"/>
        <v>0</v>
      </c>
      <c r="CC76" s="340">
        <f t="shared" si="58"/>
        <v>0</v>
      </c>
      <c r="CD76" s="340">
        <f t="shared" si="58"/>
        <v>0</v>
      </c>
      <c r="CE76" s="340">
        <f t="shared" si="58"/>
        <v>0</v>
      </c>
      <c r="CF76" s="340">
        <f t="shared" si="58"/>
        <v>0</v>
      </c>
      <c r="CG76" s="340">
        <f t="shared" si="58"/>
        <v>0</v>
      </c>
      <c r="CH76" s="340">
        <f t="shared" si="58"/>
        <v>0</v>
      </c>
      <c r="CI76" s="340">
        <f t="shared" si="58"/>
        <v>0</v>
      </c>
      <c r="CJ76" s="340">
        <f t="shared" si="58"/>
        <v>0</v>
      </c>
      <c r="CK76" s="340">
        <f t="shared" si="58"/>
        <v>0</v>
      </c>
      <c r="CL76" s="340">
        <f t="shared" si="58"/>
        <v>0</v>
      </c>
      <c r="CM76" s="340">
        <f t="shared" si="58"/>
        <v>0</v>
      </c>
      <c r="CN76" s="340">
        <f t="shared" si="58"/>
        <v>0</v>
      </c>
      <c r="CO76" s="340">
        <f t="shared" si="58"/>
        <v>0</v>
      </c>
      <c r="CP76" s="340">
        <f t="shared" si="58"/>
        <v>0</v>
      </c>
      <c r="CQ76" s="340">
        <f t="shared" si="58"/>
        <v>0</v>
      </c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</row>
    <row r="77" spans="1:256" s="217" customFormat="1" ht="33.75" customHeight="1" x14ac:dyDescent="0.2">
      <c r="A77" s="339" t="s">
        <v>187</v>
      </c>
      <c r="B77" s="340" t="s">
        <v>175</v>
      </c>
      <c r="C77" s="340">
        <v>2.967359050445104E-2</v>
      </c>
      <c r="D77" s="340">
        <v>2.5936599423631124E-2</v>
      </c>
      <c r="E77" s="340">
        <v>4.779411764705882E-2</v>
      </c>
      <c r="F77" s="340">
        <v>0</v>
      </c>
      <c r="G77" s="340">
        <v>0</v>
      </c>
      <c r="H77" s="340">
        <v>0</v>
      </c>
      <c r="I77" s="340">
        <v>0</v>
      </c>
      <c r="J77" s="340">
        <v>0</v>
      </c>
      <c r="K77" s="340">
        <v>0</v>
      </c>
      <c r="L77" s="340">
        <v>0</v>
      </c>
      <c r="M77" s="340">
        <v>0</v>
      </c>
      <c r="N77" s="340">
        <v>4.3478260869565216E-2</v>
      </c>
      <c r="O77" s="340" t="s">
        <v>175</v>
      </c>
      <c r="P77" s="340">
        <v>6.6147859922178989E-2</v>
      </c>
      <c r="Q77" s="340">
        <v>3.0434782608695653E-2</v>
      </c>
      <c r="R77" s="340">
        <v>2.9411764705882353E-2</v>
      </c>
      <c r="S77" s="340">
        <v>0</v>
      </c>
      <c r="T77" s="340">
        <v>0</v>
      </c>
      <c r="U77" s="340">
        <v>0</v>
      </c>
      <c r="V77" s="340">
        <v>0</v>
      </c>
      <c r="W77" s="340">
        <v>1.8691588785046728E-2</v>
      </c>
      <c r="X77" s="340">
        <v>9.5588235294117641E-2</v>
      </c>
      <c r="Y77" s="340">
        <v>4.4117647058823532E-2</v>
      </c>
      <c r="Z77" s="340">
        <v>9.8484848484848481E-2</v>
      </c>
      <c r="AA77" s="340">
        <v>3.875968992248062E-2</v>
      </c>
      <c r="AB77" s="340" t="s">
        <v>175</v>
      </c>
      <c r="AC77" s="340">
        <v>2.1052631578947368E-2</v>
      </c>
      <c r="AD77" s="340">
        <v>0</v>
      </c>
      <c r="AE77" s="340">
        <v>4.4843049327354259E-3</v>
      </c>
      <c r="AF77" s="340">
        <v>6.7375886524822695E-2</v>
      </c>
      <c r="AG77" s="340">
        <v>7.4803149606299218E-2</v>
      </c>
      <c r="AH77" s="340">
        <v>4.0816326530612242E-2</v>
      </c>
      <c r="AI77" s="341" t="s">
        <v>175</v>
      </c>
      <c r="AJ77" s="340">
        <v>1.3513513513513514E-2</v>
      </c>
      <c r="AK77" s="340">
        <v>9.0634441087613302E-3</v>
      </c>
      <c r="AL77" s="340">
        <v>5.5118110236220472E-2</v>
      </c>
      <c r="AM77" s="340">
        <v>6.7796610169491525E-2</v>
      </c>
      <c r="AN77" s="340">
        <v>5.6390977443609019E-2</v>
      </c>
      <c r="AO77" s="340">
        <v>6.4102564102564097E-2</v>
      </c>
      <c r="AP77" s="340">
        <f t="shared" ref="AP77:BA77" si="59">AP29</f>
        <v>0</v>
      </c>
      <c r="AQ77" s="340">
        <f t="shared" si="59"/>
        <v>0</v>
      </c>
      <c r="AR77" s="340">
        <f t="shared" si="59"/>
        <v>0</v>
      </c>
      <c r="AS77" s="340">
        <f t="shared" si="59"/>
        <v>0</v>
      </c>
      <c r="AT77" s="340">
        <f t="shared" si="59"/>
        <v>0</v>
      </c>
      <c r="AU77" s="340">
        <f t="shared" si="59"/>
        <v>0</v>
      </c>
      <c r="AV77" s="340">
        <f t="shared" si="59"/>
        <v>0</v>
      </c>
      <c r="AW77" s="340">
        <f t="shared" si="59"/>
        <v>0</v>
      </c>
      <c r="AX77" s="340">
        <f t="shared" si="59"/>
        <v>0</v>
      </c>
      <c r="AY77" s="340">
        <f t="shared" si="59"/>
        <v>0</v>
      </c>
      <c r="AZ77" s="340">
        <f t="shared" si="59"/>
        <v>0</v>
      </c>
      <c r="BA77" s="340">
        <f t="shared" si="59"/>
        <v>0</v>
      </c>
      <c r="BB77" s="342" t="s">
        <v>190</v>
      </c>
      <c r="BC77" s="340" t="str">
        <f t="shared" ref="BC77:CQ77" si="60">BC29</f>
        <v>≤ 5%</v>
      </c>
      <c r="BD77" s="340">
        <f t="shared" si="60"/>
        <v>0</v>
      </c>
      <c r="BE77" s="340">
        <f t="shared" si="60"/>
        <v>0</v>
      </c>
      <c r="BF77" s="340">
        <f t="shared" si="60"/>
        <v>2.58E-2</v>
      </c>
      <c r="BG77" s="340">
        <f t="shared" si="60"/>
        <v>7.1999999999999998E-3</v>
      </c>
      <c r="BH77" s="340">
        <f t="shared" si="60"/>
        <v>7.1000000000000004E-3</v>
      </c>
      <c r="BI77" s="340">
        <f t="shared" si="60"/>
        <v>7.1000000000000004E-3</v>
      </c>
      <c r="BJ77" s="340">
        <f t="shared" si="60"/>
        <v>1.41E-2</v>
      </c>
      <c r="BK77" s="340">
        <f t="shared" si="60"/>
        <v>0</v>
      </c>
      <c r="BL77" s="340">
        <f t="shared" si="60"/>
        <v>1.32E-2</v>
      </c>
      <c r="BM77" s="340">
        <f t="shared" si="60"/>
        <v>0</v>
      </c>
      <c r="BN77" s="340">
        <f t="shared" si="60"/>
        <v>2.0799999999999999E-2</v>
      </c>
      <c r="BO77" s="340">
        <f t="shared" si="60"/>
        <v>1.4E-2</v>
      </c>
      <c r="BP77" s="340">
        <f t="shared" si="60"/>
        <v>0</v>
      </c>
      <c r="BQ77" s="340">
        <f t="shared" si="60"/>
        <v>0</v>
      </c>
      <c r="BR77" s="340">
        <f t="shared" si="60"/>
        <v>2.5000000000000001E-2</v>
      </c>
      <c r="BS77" s="340">
        <f t="shared" si="60"/>
        <v>2.76E-2</v>
      </c>
      <c r="BT77" s="340">
        <f t="shared" si="60"/>
        <v>2.1299999999999999E-2</v>
      </c>
      <c r="BU77" s="340">
        <f t="shared" si="60"/>
        <v>2.1000000000000001E-2</v>
      </c>
      <c r="BV77" s="340">
        <f t="shared" si="60"/>
        <v>2.76E-2</v>
      </c>
      <c r="BW77" s="340">
        <f t="shared" si="60"/>
        <v>2.1000000000000001E-2</v>
      </c>
      <c r="BX77" s="340">
        <f t="shared" si="60"/>
        <v>2.0400000000000001E-2</v>
      </c>
      <c r="BY77" s="340">
        <f t="shared" si="60"/>
        <v>7.0000000000000001E-3</v>
      </c>
      <c r="BZ77" s="340">
        <f t="shared" si="60"/>
        <v>1.43E-2</v>
      </c>
      <c r="CA77" s="340">
        <f t="shared" si="60"/>
        <v>0</v>
      </c>
      <c r="CB77" s="340">
        <f t="shared" si="60"/>
        <v>1.3599999999999999E-2</v>
      </c>
      <c r="CC77" s="340">
        <f t="shared" si="60"/>
        <v>7.3000000000000001E-3</v>
      </c>
      <c r="CD77" s="340">
        <f t="shared" si="60"/>
        <v>1.46E-2</v>
      </c>
      <c r="CE77" s="340">
        <f t="shared" si="60"/>
        <v>7.4000000000000003E-3</v>
      </c>
      <c r="CF77" s="340">
        <f t="shared" si="60"/>
        <v>0</v>
      </c>
      <c r="CG77" s="340">
        <f t="shared" si="60"/>
        <v>0</v>
      </c>
      <c r="CH77" s="340">
        <f t="shared" si="60"/>
        <v>0</v>
      </c>
      <c r="CI77" s="340">
        <f t="shared" si="60"/>
        <v>0</v>
      </c>
      <c r="CJ77" s="340">
        <f t="shared" si="60"/>
        <v>0</v>
      </c>
      <c r="CK77" s="340">
        <f t="shared" si="60"/>
        <v>0</v>
      </c>
      <c r="CL77" s="340">
        <f t="shared" si="60"/>
        <v>0</v>
      </c>
      <c r="CM77" s="340">
        <f t="shared" si="60"/>
        <v>0</v>
      </c>
      <c r="CN77" s="340">
        <f t="shared" si="60"/>
        <v>0</v>
      </c>
      <c r="CO77" s="340">
        <f t="shared" si="60"/>
        <v>0</v>
      </c>
      <c r="CP77" s="340">
        <f t="shared" si="60"/>
        <v>0</v>
      </c>
      <c r="CQ77" s="340">
        <f t="shared" si="60"/>
        <v>0</v>
      </c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</row>
    <row r="78" spans="1:256" s="217" customFormat="1" ht="24.75" customHeight="1" x14ac:dyDescent="0.2">
      <c r="A78" s="339" t="s">
        <v>201</v>
      </c>
      <c r="B78" s="340" t="s">
        <v>175</v>
      </c>
      <c r="C78" s="340">
        <v>0</v>
      </c>
      <c r="D78" s="340">
        <v>8.6455331412103754E-3</v>
      </c>
      <c r="E78" s="340">
        <v>7.3529411764705881E-3</v>
      </c>
      <c r="F78" s="340">
        <v>0</v>
      </c>
      <c r="G78" s="340">
        <v>0</v>
      </c>
      <c r="H78" s="340">
        <v>0</v>
      </c>
      <c r="I78" s="340">
        <v>0</v>
      </c>
      <c r="J78" s="340">
        <v>0</v>
      </c>
      <c r="K78" s="340">
        <v>0</v>
      </c>
      <c r="L78" s="340">
        <v>0</v>
      </c>
      <c r="M78" s="340">
        <v>0</v>
      </c>
      <c r="N78" s="340">
        <v>6.2111801242236021E-3</v>
      </c>
      <c r="O78" s="340" t="s">
        <v>175</v>
      </c>
      <c r="P78" s="340">
        <v>1.1673151750972763E-2</v>
      </c>
      <c r="Q78" s="340">
        <v>3.0434782608695653E-2</v>
      </c>
      <c r="R78" s="340">
        <v>0</v>
      </c>
      <c r="S78" s="340">
        <v>0</v>
      </c>
      <c r="T78" s="340">
        <v>0</v>
      </c>
      <c r="U78" s="340">
        <v>0</v>
      </c>
      <c r="V78" s="340">
        <v>0</v>
      </c>
      <c r="W78" s="340">
        <v>0</v>
      </c>
      <c r="X78" s="340">
        <v>7.3529411764705881E-3</v>
      </c>
      <c r="Y78" s="340">
        <v>7.3529411764705881E-3</v>
      </c>
      <c r="Z78" s="340">
        <v>1.5151515151515152E-2</v>
      </c>
      <c r="AA78" s="340">
        <v>7.7519379844961239E-3</v>
      </c>
      <c r="AB78" s="340" t="s">
        <v>175</v>
      </c>
      <c r="AC78" s="340">
        <v>0</v>
      </c>
      <c r="AD78" s="340">
        <v>0</v>
      </c>
      <c r="AE78" s="340">
        <v>0</v>
      </c>
      <c r="AF78" s="340">
        <v>0</v>
      </c>
      <c r="AG78" s="340">
        <v>0</v>
      </c>
      <c r="AH78" s="340">
        <v>4.0816326530612242E-2</v>
      </c>
      <c r="AI78" s="341" t="s">
        <v>182</v>
      </c>
      <c r="AJ78" s="340">
        <v>0</v>
      </c>
      <c r="AK78" s="340">
        <v>0</v>
      </c>
      <c r="AL78" s="340">
        <v>0</v>
      </c>
      <c r="AM78" s="340">
        <v>6.1016949152542375E-2</v>
      </c>
      <c r="AN78" s="340">
        <v>1.5037593984962405E-2</v>
      </c>
      <c r="AO78" s="340">
        <v>0</v>
      </c>
      <c r="AP78" s="340" t="str">
        <f t="shared" ref="AP78:BA78" si="61">AP38</f>
        <v>≤ 1%</v>
      </c>
      <c r="AQ78" s="340">
        <f t="shared" si="61"/>
        <v>0</v>
      </c>
      <c r="AR78" s="340">
        <f t="shared" si="61"/>
        <v>0</v>
      </c>
      <c r="AS78" s="340">
        <f t="shared" si="61"/>
        <v>0</v>
      </c>
      <c r="AT78" s="340">
        <f t="shared" si="61"/>
        <v>0</v>
      </c>
      <c r="AU78" s="340">
        <f t="shared" si="61"/>
        <v>0</v>
      </c>
      <c r="AV78" s="340">
        <f t="shared" si="61"/>
        <v>0</v>
      </c>
      <c r="AW78" s="340">
        <f t="shared" si="61"/>
        <v>0</v>
      </c>
      <c r="AX78" s="340">
        <f t="shared" si="61"/>
        <v>0</v>
      </c>
      <c r="AY78" s="340">
        <f t="shared" si="61"/>
        <v>0</v>
      </c>
      <c r="AZ78" s="340">
        <f t="shared" si="61"/>
        <v>9.3457943925233638E-3</v>
      </c>
      <c r="BA78" s="340">
        <f t="shared" si="61"/>
        <v>4.2918454935622317E-3</v>
      </c>
      <c r="BB78" s="342" t="s">
        <v>193</v>
      </c>
      <c r="BC78" s="340" t="str">
        <f t="shared" ref="BC78:BJ78" si="62">BC32</f>
        <v>&lt; 50%</v>
      </c>
      <c r="BD78" s="340">
        <f t="shared" si="62"/>
        <v>0</v>
      </c>
      <c r="BE78" s="340">
        <f t="shared" si="62"/>
        <v>1.49E-2</v>
      </c>
      <c r="BF78" s="340">
        <f t="shared" si="62"/>
        <v>0</v>
      </c>
      <c r="BG78" s="340">
        <f t="shared" si="62"/>
        <v>0</v>
      </c>
      <c r="BH78" s="340">
        <f t="shared" si="62"/>
        <v>3.5000000000000003E-2</v>
      </c>
      <c r="BI78" s="340">
        <f t="shared" si="62"/>
        <v>1.72E-2</v>
      </c>
      <c r="BJ78" s="340">
        <f t="shared" si="62"/>
        <v>2.9100000000000001E-2</v>
      </c>
      <c r="BK78" s="340">
        <v>0</v>
      </c>
      <c r="BL78" s="340">
        <f t="shared" ref="BL78:BS78" si="63">BL32</f>
        <v>1.4200000000000001E-2</v>
      </c>
      <c r="BM78" s="340">
        <f t="shared" si="63"/>
        <v>3.2000000000000002E-3</v>
      </c>
      <c r="BN78" s="340">
        <f t="shared" si="63"/>
        <v>3.0499999999999999E-2</v>
      </c>
      <c r="BO78" s="340">
        <f t="shared" si="63"/>
        <v>0</v>
      </c>
      <c r="BP78" s="340">
        <f t="shared" si="63"/>
        <v>0</v>
      </c>
      <c r="BQ78" s="340">
        <f t="shared" si="63"/>
        <v>0</v>
      </c>
      <c r="BR78" s="340">
        <f t="shared" si="63"/>
        <v>0</v>
      </c>
      <c r="BS78" s="340">
        <f t="shared" si="63"/>
        <v>0</v>
      </c>
      <c r="BT78" s="340" t="s">
        <v>49</v>
      </c>
      <c r="BU78" s="340" t="str">
        <f t="shared" ref="BU78:CQ78" si="64">BU32</f>
        <v>N/A</v>
      </c>
      <c r="BV78" s="340" t="s">
        <v>195</v>
      </c>
      <c r="BW78" s="340" t="str">
        <f t="shared" si="64"/>
        <v>NA</v>
      </c>
      <c r="BX78" s="340">
        <f t="shared" si="64"/>
        <v>0</v>
      </c>
      <c r="BY78" s="340">
        <f t="shared" si="64"/>
        <v>0</v>
      </c>
      <c r="BZ78" s="340">
        <f t="shared" si="64"/>
        <v>0</v>
      </c>
      <c r="CA78" s="340">
        <f t="shared" si="64"/>
        <v>0</v>
      </c>
      <c r="CB78" s="340">
        <f t="shared" si="64"/>
        <v>0</v>
      </c>
      <c r="CC78" s="340">
        <f t="shared" si="64"/>
        <v>0</v>
      </c>
      <c r="CD78" s="340">
        <f t="shared" si="64"/>
        <v>0</v>
      </c>
      <c r="CE78" s="340">
        <f t="shared" si="64"/>
        <v>0</v>
      </c>
      <c r="CF78" s="340">
        <f t="shared" si="64"/>
        <v>0</v>
      </c>
      <c r="CG78" s="340">
        <f t="shared" si="64"/>
        <v>0</v>
      </c>
      <c r="CH78" s="340">
        <f t="shared" si="64"/>
        <v>0</v>
      </c>
      <c r="CI78" s="340">
        <f t="shared" si="64"/>
        <v>0</v>
      </c>
      <c r="CJ78" s="340">
        <f t="shared" si="64"/>
        <v>0</v>
      </c>
      <c r="CK78" s="340">
        <f t="shared" si="64"/>
        <v>0</v>
      </c>
      <c r="CL78" s="340">
        <f t="shared" si="64"/>
        <v>0</v>
      </c>
      <c r="CM78" s="340">
        <f t="shared" si="64"/>
        <v>0</v>
      </c>
      <c r="CN78" s="340">
        <f t="shared" si="64"/>
        <v>0</v>
      </c>
      <c r="CO78" s="340">
        <f t="shared" si="64"/>
        <v>0</v>
      </c>
      <c r="CP78" s="340">
        <f t="shared" si="64"/>
        <v>0</v>
      </c>
      <c r="CQ78" s="340">
        <f t="shared" si="64"/>
        <v>0</v>
      </c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</row>
    <row r="79" spans="1:256" s="217" customFormat="1" ht="29.25" customHeight="1" x14ac:dyDescent="0.2">
      <c r="A79" s="339" t="s">
        <v>203</v>
      </c>
      <c r="B79" s="340" t="s">
        <v>175</v>
      </c>
      <c r="C79" s="340">
        <v>0</v>
      </c>
      <c r="D79" s="340">
        <v>0</v>
      </c>
      <c r="E79" s="340">
        <v>0</v>
      </c>
      <c r="F79" s="340">
        <v>0</v>
      </c>
      <c r="G79" s="340">
        <v>0</v>
      </c>
      <c r="H79" s="340">
        <v>0</v>
      </c>
      <c r="I79" s="340">
        <v>0</v>
      </c>
      <c r="J79" s="340">
        <v>0</v>
      </c>
      <c r="K79" s="340">
        <v>0</v>
      </c>
      <c r="L79" s="340">
        <v>0</v>
      </c>
      <c r="M79" s="340">
        <v>0</v>
      </c>
      <c r="N79" s="340">
        <v>0</v>
      </c>
      <c r="O79" s="340" t="s">
        <v>175</v>
      </c>
      <c r="P79" s="340">
        <v>0</v>
      </c>
      <c r="Q79" s="340">
        <v>0</v>
      </c>
      <c r="R79" s="340">
        <v>0</v>
      </c>
      <c r="S79" s="340">
        <v>0</v>
      </c>
      <c r="T79" s="340">
        <v>0</v>
      </c>
      <c r="U79" s="340">
        <v>0</v>
      </c>
      <c r="V79" s="340">
        <v>0</v>
      </c>
      <c r="W79" s="340">
        <v>0</v>
      </c>
      <c r="X79" s="340">
        <v>0</v>
      </c>
      <c r="Y79" s="340">
        <v>0</v>
      </c>
      <c r="Z79" s="340">
        <v>0</v>
      </c>
      <c r="AA79" s="340">
        <v>0</v>
      </c>
      <c r="AB79" s="340" t="s">
        <v>175</v>
      </c>
      <c r="AC79" s="340">
        <v>0</v>
      </c>
      <c r="AD79" s="340">
        <v>0</v>
      </c>
      <c r="AE79" s="340">
        <v>0</v>
      </c>
      <c r="AF79" s="340">
        <v>0</v>
      </c>
      <c r="AG79" s="340">
        <v>0</v>
      </c>
      <c r="AH79" s="340">
        <v>1</v>
      </c>
      <c r="AI79" s="341" t="s">
        <v>204</v>
      </c>
      <c r="AJ79" s="340">
        <v>1</v>
      </c>
      <c r="AK79" s="340">
        <v>0</v>
      </c>
      <c r="AL79" s="340">
        <v>0</v>
      </c>
      <c r="AM79" s="340">
        <v>1</v>
      </c>
      <c r="AN79" s="340">
        <v>1</v>
      </c>
      <c r="AO79" s="340" t="s">
        <v>49</v>
      </c>
      <c r="AP79" s="340" t="str">
        <f t="shared" ref="AP79:BA79" si="65">AP41</f>
        <v>≥ 95%</v>
      </c>
      <c r="AQ79" s="340">
        <f t="shared" si="65"/>
        <v>1</v>
      </c>
      <c r="AR79" s="340" t="str">
        <f t="shared" si="65"/>
        <v>N/A</v>
      </c>
      <c r="AS79" s="340">
        <f t="shared" si="65"/>
        <v>1</v>
      </c>
      <c r="AT79" s="340">
        <f t="shared" si="65"/>
        <v>1</v>
      </c>
      <c r="AU79" s="340">
        <f t="shared" si="65"/>
        <v>0</v>
      </c>
      <c r="AV79" s="340">
        <f t="shared" si="65"/>
        <v>0</v>
      </c>
      <c r="AW79" s="340">
        <f t="shared" si="65"/>
        <v>1</v>
      </c>
      <c r="AX79" s="340">
        <f t="shared" si="65"/>
        <v>1</v>
      </c>
      <c r="AY79" s="340">
        <f t="shared" si="65"/>
        <v>1</v>
      </c>
      <c r="AZ79" s="340" t="str">
        <f t="shared" si="65"/>
        <v>N/A</v>
      </c>
      <c r="BA79" s="340" t="str">
        <f t="shared" si="65"/>
        <v>N/A</v>
      </c>
      <c r="BB79" s="342" t="s">
        <v>198</v>
      </c>
      <c r="BC79" s="340" t="str">
        <f t="shared" ref="BC79:CQ79" si="66">BC35</f>
        <v>&lt; 25%</v>
      </c>
      <c r="BD79" s="340">
        <f t="shared" si="66"/>
        <v>0</v>
      </c>
      <c r="BE79" s="340">
        <f t="shared" si="66"/>
        <v>0</v>
      </c>
      <c r="BF79" s="340">
        <f t="shared" si="66"/>
        <v>0</v>
      </c>
      <c r="BG79" s="340">
        <f t="shared" si="66"/>
        <v>0</v>
      </c>
      <c r="BH79" s="340">
        <f t="shared" si="66"/>
        <v>0</v>
      </c>
      <c r="BI79" s="340">
        <f t="shared" si="66"/>
        <v>0</v>
      </c>
      <c r="BJ79" s="340">
        <f t="shared" si="66"/>
        <v>0</v>
      </c>
      <c r="BK79" s="340">
        <f t="shared" si="66"/>
        <v>0</v>
      </c>
      <c r="BL79" s="340">
        <f t="shared" si="66"/>
        <v>0</v>
      </c>
      <c r="BM79" s="340">
        <f t="shared" si="66"/>
        <v>0</v>
      </c>
      <c r="BN79" s="340">
        <f t="shared" si="66"/>
        <v>0</v>
      </c>
      <c r="BO79" s="340">
        <f t="shared" si="66"/>
        <v>5.4999999999999997E-3</v>
      </c>
      <c r="BP79" s="340">
        <f t="shared" si="66"/>
        <v>0</v>
      </c>
      <c r="BQ79" s="340">
        <f t="shared" si="66"/>
        <v>1.3599999999999999E-2</v>
      </c>
      <c r="BR79" s="340">
        <f t="shared" si="66"/>
        <v>6.4000000000000003E-3</v>
      </c>
      <c r="BS79" s="340">
        <f t="shared" si="66"/>
        <v>0</v>
      </c>
      <c r="BT79" s="340">
        <f t="shared" si="66"/>
        <v>0</v>
      </c>
      <c r="BU79" s="340">
        <f t="shared" si="66"/>
        <v>2.29E-2</v>
      </c>
      <c r="BV79" s="340">
        <f t="shared" si="66"/>
        <v>5.1999999999999998E-3</v>
      </c>
      <c r="BW79" s="340">
        <f t="shared" si="66"/>
        <v>4.8999999999999998E-3</v>
      </c>
      <c r="BX79" s="340">
        <f t="shared" si="66"/>
        <v>5.1999999999999998E-3</v>
      </c>
      <c r="BY79" s="340">
        <f t="shared" si="66"/>
        <v>3.56E-2</v>
      </c>
      <c r="BZ79" s="340">
        <f t="shared" si="66"/>
        <v>2.4400000000000002E-2</v>
      </c>
      <c r="CA79" s="340">
        <f t="shared" si="66"/>
        <v>0</v>
      </c>
      <c r="CB79" s="340">
        <f t="shared" si="66"/>
        <v>0</v>
      </c>
      <c r="CC79" s="340">
        <f t="shared" si="66"/>
        <v>0</v>
      </c>
      <c r="CD79" s="340">
        <f t="shared" si="66"/>
        <v>0</v>
      </c>
      <c r="CE79" s="340">
        <f t="shared" si="66"/>
        <v>0</v>
      </c>
      <c r="CF79" s="340">
        <f t="shared" si="66"/>
        <v>0</v>
      </c>
      <c r="CG79" s="340">
        <f t="shared" si="66"/>
        <v>0</v>
      </c>
      <c r="CH79" s="340">
        <f t="shared" si="66"/>
        <v>0</v>
      </c>
      <c r="CI79" s="340">
        <f t="shared" si="66"/>
        <v>0</v>
      </c>
      <c r="CJ79" s="340">
        <f t="shared" si="66"/>
        <v>0</v>
      </c>
      <c r="CK79" s="340">
        <f t="shared" si="66"/>
        <v>0</v>
      </c>
      <c r="CL79" s="340">
        <f t="shared" si="66"/>
        <v>0</v>
      </c>
      <c r="CM79" s="340">
        <f t="shared" si="66"/>
        <v>0</v>
      </c>
      <c r="CN79" s="340">
        <f t="shared" si="66"/>
        <v>0</v>
      </c>
      <c r="CO79" s="340">
        <f t="shared" si="66"/>
        <v>0</v>
      </c>
      <c r="CP79" s="340">
        <f t="shared" si="66"/>
        <v>0</v>
      </c>
      <c r="CQ79" s="340">
        <f t="shared" si="66"/>
        <v>0</v>
      </c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</row>
    <row r="80" spans="1:256" s="224" customFormat="1" ht="21.75" customHeight="1" x14ac:dyDescent="0.2">
      <c r="A80" s="343" t="s">
        <v>207</v>
      </c>
      <c r="B80" s="344" t="s">
        <v>175</v>
      </c>
      <c r="C80" s="344">
        <v>0</v>
      </c>
      <c r="D80" s="344">
        <v>0</v>
      </c>
      <c r="E80" s="344">
        <v>0</v>
      </c>
      <c r="F80" s="344">
        <v>0</v>
      </c>
      <c r="G80" s="344">
        <v>0</v>
      </c>
      <c r="H80" s="344">
        <v>0</v>
      </c>
      <c r="I80" s="344">
        <v>0</v>
      </c>
      <c r="J80" s="344">
        <v>0</v>
      </c>
      <c r="K80" s="344">
        <v>0</v>
      </c>
      <c r="L80" s="344">
        <v>0</v>
      </c>
      <c r="M80" s="344">
        <v>0</v>
      </c>
      <c r="N80" s="344">
        <v>0</v>
      </c>
      <c r="O80" s="344" t="s">
        <v>175</v>
      </c>
      <c r="P80" s="344">
        <v>0</v>
      </c>
      <c r="Q80" s="344">
        <v>0</v>
      </c>
      <c r="R80" s="344">
        <v>0</v>
      </c>
      <c r="S80" s="344">
        <v>0</v>
      </c>
      <c r="T80" s="344">
        <v>0</v>
      </c>
      <c r="U80" s="344">
        <v>0</v>
      </c>
      <c r="V80" s="344">
        <v>0</v>
      </c>
      <c r="W80" s="344">
        <v>0</v>
      </c>
      <c r="X80" s="344">
        <v>0</v>
      </c>
      <c r="Y80" s="344">
        <v>0</v>
      </c>
      <c r="Z80" s="344">
        <v>0</v>
      </c>
      <c r="AA80" s="344">
        <v>0</v>
      </c>
      <c r="AB80" s="344" t="s">
        <v>175</v>
      </c>
      <c r="AC80" s="344">
        <v>0</v>
      </c>
      <c r="AD80" s="344">
        <v>0</v>
      </c>
      <c r="AE80" s="344">
        <v>0</v>
      </c>
      <c r="AF80" s="344">
        <v>0</v>
      </c>
      <c r="AG80" s="344">
        <v>0</v>
      </c>
      <c r="AH80" s="344">
        <v>1.0416666666666667</v>
      </c>
      <c r="AI80" s="345">
        <v>1</v>
      </c>
      <c r="AJ80" s="344">
        <v>1.55</v>
      </c>
      <c r="AK80" s="344">
        <v>1.875</v>
      </c>
      <c r="AL80" s="344">
        <v>1.4824999999999999</v>
      </c>
      <c r="AM80" s="344">
        <v>1.4</v>
      </c>
      <c r="AN80" s="344">
        <v>1.53</v>
      </c>
      <c r="AO80" s="344">
        <v>1.77</v>
      </c>
      <c r="AP80" s="344">
        <f t="shared" ref="AP80:BA80" si="67">AP44</f>
        <v>1</v>
      </c>
      <c r="AQ80" s="344">
        <f t="shared" si="67"/>
        <v>1.58</v>
      </c>
      <c r="AR80" s="344">
        <f t="shared" si="67"/>
        <v>1.51</v>
      </c>
      <c r="AS80" s="344">
        <f t="shared" si="67"/>
        <v>1.75</v>
      </c>
      <c r="AT80" s="344">
        <f t="shared" si="67"/>
        <v>1.8</v>
      </c>
      <c r="AU80" s="344">
        <f t="shared" si="67"/>
        <v>1.6</v>
      </c>
      <c r="AV80" s="344">
        <f t="shared" si="67"/>
        <v>1.2945</v>
      </c>
      <c r="AW80" s="344">
        <f t="shared" si="67"/>
        <v>1.59</v>
      </c>
      <c r="AX80" s="344">
        <f t="shared" si="67"/>
        <v>1.5</v>
      </c>
      <c r="AY80" s="344">
        <f t="shared" si="67"/>
        <v>1.55</v>
      </c>
      <c r="AZ80" s="344">
        <f t="shared" si="67"/>
        <v>1.3080895008605853</v>
      </c>
      <c r="BA80" s="344">
        <f t="shared" si="67"/>
        <v>1.1833333333333333</v>
      </c>
      <c r="BB80" s="346" t="s">
        <v>207</v>
      </c>
      <c r="BC80" s="55">
        <f t="shared" ref="BC80:CQ80" si="68">BC44</f>
        <v>1</v>
      </c>
      <c r="BD80" s="55">
        <f t="shared" si="68"/>
        <v>1.0662358642972536</v>
      </c>
      <c r="BE80" s="55">
        <f t="shared" si="68"/>
        <v>1.1833333333333333</v>
      </c>
      <c r="BF80" s="55">
        <f t="shared" si="68"/>
        <v>1.1727272727272726</v>
      </c>
      <c r="BG80" s="55">
        <f t="shared" si="68"/>
        <v>1.2654545454545454</v>
      </c>
      <c r="BH80" s="55">
        <f t="shared" si="68"/>
        <v>1.26</v>
      </c>
      <c r="BI80" s="55">
        <f t="shared" si="68"/>
        <v>1.4830000000000001</v>
      </c>
      <c r="BJ80" s="55">
        <f t="shared" si="68"/>
        <v>1.48</v>
      </c>
      <c r="BK80" s="55">
        <f t="shared" si="68"/>
        <v>1.6</v>
      </c>
      <c r="BL80" s="55">
        <f t="shared" si="68"/>
        <v>1.7294736842105263</v>
      </c>
      <c r="BM80" s="55">
        <f t="shared" si="68"/>
        <v>1.7294736842105263</v>
      </c>
      <c r="BN80" s="55">
        <f t="shared" si="68"/>
        <v>1</v>
      </c>
      <c r="BO80" s="55">
        <f t="shared" si="68"/>
        <v>1.3863157894736842</v>
      </c>
      <c r="BP80" s="55">
        <f t="shared" si="68"/>
        <v>1.5105263157894737</v>
      </c>
      <c r="BQ80" s="55">
        <f t="shared" si="68"/>
        <v>1.6631578947368422</v>
      </c>
      <c r="BR80" s="55">
        <f t="shared" si="68"/>
        <v>1.5842105263157895</v>
      </c>
      <c r="BS80" s="55">
        <f t="shared" si="68"/>
        <v>1.5105263157894737</v>
      </c>
      <c r="BT80" s="55">
        <f t="shared" si="68"/>
        <v>1.5105263157894737</v>
      </c>
      <c r="BU80" s="55">
        <f t="shared" si="68"/>
        <v>1.351578947368421</v>
      </c>
      <c r="BV80" s="55">
        <f t="shared" si="68"/>
        <v>1.7905263157894737</v>
      </c>
      <c r="BW80" s="55">
        <f t="shared" si="68"/>
        <v>1.9578947368421054</v>
      </c>
      <c r="BX80" s="55">
        <f t="shared" si="68"/>
        <v>1.351578947368421</v>
      </c>
      <c r="BY80" s="55">
        <f t="shared" si="68"/>
        <v>2.0389473684210526</v>
      </c>
      <c r="BZ80" s="55">
        <f t="shared" si="68"/>
        <v>2.3357894736842106</v>
      </c>
      <c r="CA80" s="55">
        <f t="shared" si="68"/>
        <v>2.0315789473684212</v>
      </c>
      <c r="CB80" s="55">
        <f t="shared" si="68"/>
        <v>2.4</v>
      </c>
      <c r="CC80" s="55">
        <f t="shared" si="68"/>
        <v>2.3368421052631581</v>
      </c>
      <c r="CD80" s="55">
        <f t="shared" si="68"/>
        <v>1.9526315789473685</v>
      </c>
      <c r="CE80" s="55">
        <f t="shared" si="68"/>
        <v>0.98842105263157898</v>
      </c>
      <c r="CF80" s="55">
        <f t="shared" si="68"/>
        <v>2.0389473684210526</v>
      </c>
      <c r="CG80" s="55">
        <f t="shared" si="68"/>
        <v>0</v>
      </c>
      <c r="CH80" s="55">
        <f t="shared" si="68"/>
        <v>2.3357894736842106</v>
      </c>
      <c r="CI80" s="55">
        <f t="shared" si="68"/>
        <v>0</v>
      </c>
      <c r="CJ80" s="55">
        <f t="shared" si="68"/>
        <v>2.0315789473684212</v>
      </c>
      <c r="CK80" s="55">
        <f t="shared" si="68"/>
        <v>0</v>
      </c>
      <c r="CL80" s="55">
        <f t="shared" si="68"/>
        <v>2.4</v>
      </c>
      <c r="CM80" s="55">
        <f t="shared" si="68"/>
        <v>0</v>
      </c>
      <c r="CN80" s="55">
        <f t="shared" si="68"/>
        <v>2.3368421052631581</v>
      </c>
      <c r="CO80" s="55">
        <f t="shared" si="68"/>
        <v>0</v>
      </c>
      <c r="CP80" s="55">
        <f t="shared" si="68"/>
        <v>1.9105263157894736</v>
      </c>
      <c r="CQ80" s="55">
        <f t="shared" si="68"/>
        <v>0</v>
      </c>
      <c r="CR80" s="223"/>
      <c r="CS80" s="223"/>
      <c r="CT80" s="223"/>
      <c r="CU80" s="223"/>
      <c r="CV80" s="223"/>
      <c r="CW80" s="223"/>
      <c r="CX80" s="223"/>
      <c r="CY80" s="223"/>
      <c r="CZ80" s="223"/>
      <c r="DA80" s="223"/>
      <c r="DB80" s="223"/>
      <c r="DC80" s="223"/>
      <c r="DD80" s="223"/>
      <c r="DE80" s="223"/>
      <c r="DF80" s="223"/>
      <c r="DG80" s="223"/>
      <c r="DH80" s="223"/>
      <c r="DI80" s="223"/>
      <c r="DJ80" s="223"/>
      <c r="DK80" s="223"/>
      <c r="DL80" s="223"/>
      <c r="DM80" s="223"/>
      <c r="DN80" s="223"/>
      <c r="DO80" s="223"/>
      <c r="DP80" s="223"/>
      <c r="DQ80" s="223"/>
      <c r="DR80" s="223"/>
      <c r="DS80" s="223"/>
      <c r="DT80" s="223"/>
      <c r="DU80" s="223"/>
      <c r="DV80" s="223"/>
      <c r="DW80" s="223"/>
      <c r="DX80" s="223"/>
      <c r="DY80" s="223"/>
      <c r="DZ80" s="223"/>
      <c r="EA80" s="223"/>
      <c r="EB80" s="223"/>
      <c r="EC80" s="223"/>
      <c r="ED80" s="223"/>
      <c r="EE80" s="223"/>
      <c r="EF80" s="223"/>
      <c r="EG80" s="223"/>
      <c r="EH80" s="223"/>
      <c r="EI80" s="223"/>
      <c r="EJ80" s="223"/>
      <c r="EK80" s="223"/>
      <c r="EL80" s="223"/>
      <c r="EM80" s="223"/>
      <c r="EN80" s="223"/>
      <c r="EO80" s="223"/>
      <c r="EP80" s="223"/>
      <c r="EQ80" s="223"/>
      <c r="ER80" s="223"/>
      <c r="ES80" s="223"/>
      <c r="ET80" s="223"/>
      <c r="EU80" s="223"/>
      <c r="EV80" s="223"/>
      <c r="EW80" s="223"/>
      <c r="EX80" s="223"/>
      <c r="EY80" s="223"/>
      <c r="EZ80" s="223"/>
      <c r="FA80" s="223"/>
      <c r="FB80" s="223"/>
      <c r="FC80" s="223"/>
      <c r="FD80" s="223"/>
      <c r="FE80" s="223"/>
      <c r="FF80" s="223"/>
      <c r="FG80" s="223"/>
      <c r="FH80" s="223"/>
      <c r="FI80" s="223"/>
      <c r="FJ80" s="223"/>
      <c r="FK80" s="223"/>
      <c r="FL80" s="223"/>
      <c r="FM80" s="223"/>
      <c r="FN80" s="223"/>
      <c r="FO80" s="223"/>
      <c r="FP80" s="223"/>
      <c r="FQ80" s="223"/>
      <c r="FR80" s="223"/>
      <c r="FS80" s="223"/>
      <c r="FT80" s="223"/>
      <c r="FU80" s="223"/>
      <c r="FV80" s="223"/>
      <c r="FW80" s="223"/>
      <c r="FX80" s="223"/>
      <c r="FY80" s="223"/>
      <c r="FZ80" s="223"/>
      <c r="GA80" s="223"/>
      <c r="GB80" s="223"/>
      <c r="GC80" s="223"/>
      <c r="GD80" s="223"/>
      <c r="GE80" s="223"/>
      <c r="GF80" s="223"/>
      <c r="GG80" s="223"/>
      <c r="GH80" s="223"/>
      <c r="GI80" s="223"/>
      <c r="GJ80" s="223"/>
      <c r="GK80" s="223"/>
      <c r="GL80" s="223"/>
      <c r="GM80" s="223"/>
      <c r="GN80" s="223"/>
      <c r="GO80" s="223"/>
      <c r="GP80" s="223"/>
      <c r="GQ80" s="223"/>
      <c r="GR80" s="223"/>
      <c r="GS80" s="223"/>
      <c r="GT80" s="223"/>
      <c r="GU80" s="223"/>
      <c r="GV80" s="223"/>
      <c r="GW80" s="223"/>
      <c r="GX80" s="223"/>
      <c r="GY80" s="223"/>
      <c r="GZ80" s="223"/>
      <c r="HA80" s="223"/>
      <c r="HB80" s="223"/>
      <c r="HC80" s="223"/>
      <c r="HD80" s="223"/>
      <c r="HE80" s="223"/>
      <c r="HF80" s="223"/>
      <c r="HG80" s="223"/>
      <c r="HH80" s="223"/>
      <c r="HI80" s="223"/>
      <c r="HJ80" s="223"/>
      <c r="HK80" s="223"/>
      <c r="HL80" s="223"/>
      <c r="HM80" s="223"/>
      <c r="HN80" s="223"/>
      <c r="HO80" s="223"/>
      <c r="HP80" s="223"/>
      <c r="HQ80" s="223"/>
      <c r="HR80" s="223"/>
      <c r="HS80" s="223"/>
      <c r="HT80" s="223"/>
      <c r="HU80" s="223"/>
      <c r="HV80" s="223"/>
      <c r="HW80" s="223"/>
      <c r="HX80" s="223"/>
      <c r="HY80" s="223"/>
      <c r="HZ80" s="223"/>
      <c r="IA80" s="223"/>
      <c r="IB80" s="223"/>
      <c r="IC80" s="223"/>
      <c r="ID80" s="223"/>
      <c r="IE80" s="223"/>
      <c r="IF80" s="223"/>
      <c r="IG80" s="223"/>
      <c r="IH80" s="223"/>
      <c r="II80" s="223"/>
      <c r="IJ80" s="223"/>
      <c r="IK80" s="223"/>
      <c r="IL80" s="223"/>
      <c r="IM80" s="223"/>
      <c r="IN80" s="223"/>
      <c r="IO80" s="223"/>
      <c r="IP80" s="223"/>
      <c r="IQ80" s="223"/>
      <c r="IR80" s="223"/>
      <c r="IS80" s="223"/>
      <c r="IT80" s="223"/>
      <c r="IU80" s="223"/>
      <c r="IV80" s="223"/>
    </row>
    <row r="81" spans="1:256" s="217" customFormat="1" ht="30" customHeight="1" x14ac:dyDescent="0.2">
      <c r="A81" s="339" t="s">
        <v>210</v>
      </c>
      <c r="B81" s="340" t="s">
        <v>175</v>
      </c>
      <c r="C81" s="340">
        <v>0</v>
      </c>
      <c r="D81" s="340">
        <v>0</v>
      </c>
      <c r="E81" s="340">
        <v>0</v>
      </c>
      <c r="F81" s="340">
        <v>0</v>
      </c>
      <c r="G81" s="340">
        <v>0</v>
      </c>
      <c r="H81" s="340">
        <v>0</v>
      </c>
      <c r="I81" s="340">
        <v>0</v>
      </c>
      <c r="J81" s="340">
        <v>0</v>
      </c>
      <c r="K81" s="340">
        <v>0</v>
      </c>
      <c r="L81" s="340">
        <v>0</v>
      </c>
      <c r="M81" s="340">
        <v>0</v>
      </c>
      <c r="N81" s="340">
        <v>0</v>
      </c>
      <c r="O81" s="340" t="s">
        <v>175</v>
      </c>
      <c r="P81" s="340">
        <v>0</v>
      </c>
      <c r="Q81" s="340">
        <v>0</v>
      </c>
      <c r="R81" s="340">
        <v>0</v>
      </c>
      <c r="S81" s="340">
        <v>0</v>
      </c>
      <c r="T81" s="340">
        <v>0</v>
      </c>
      <c r="U81" s="340">
        <v>0</v>
      </c>
      <c r="V81" s="340">
        <v>0</v>
      </c>
      <c r="W81" s="340">
        <v>0</v>
      </c>
      <c r="X81" s="340">
        <v>0</v>
      </c>
      <c r="Y81" s="340">
        <v>0</v>
      </c>
      <c r="Z81" s="340">
        <v>0</v>
      </c>
      <c r="AA81" s="340">
        <v>0</v>
      </c>
      <c r="AB81" s="340" t="s">
        <v>175</v>
      </c>
      <c r="AC81" s="340">
        <v>0</v>
      </c>
      <c r="AD81" s="340">
        <v>0</v>
      </c>
      <c r="AE81" s="340">
        <v>0</v>
      </c>
      <c r="AF81" s="340">
        <v>0</v>
      </c>
      <c r="AG81" s="340">
        <v>0</v>
      </c>
      <c r="AH81" s="340">
        <v>0.99119127516778527</v>
      </c>
      <c r="AI81" s="341" t="s">
        <v>211</v>
      </c>
      <c r="AJ81" s="340">
        <v>1</v>
      </c>
      <c r="AK81" s="340">
        <v>1</v>
      </c>
      <c r="AL81" s="340">
        <v>1</v>
      </c>
      <c r="AM81" s="340">
        <v>1</v>
      </c>
      <c r="AN81" s="340">
        <v>1</v>
      </c>
      <c r="AO81" s="340">
        <v>1</v>
      </c>
      <c r="AP81" s="340" t="str">
        <f t="shared" ref="AP81:BA81" si="69">AP47</f>
        <v>≥ 70%</v>
      </c>
      <c r="AQ81" s="340">
        <f t="shared" si="69"/>
        <v>1</v>
      </c>
      <c r="AR81" s="340">
        <f t="shared" si="69"/>
        <v>1</v>
      </c>
      <c r="AS81" s="340">
        <f t="shared" si="69"/>
        <v>1</v>
      </c>
      <c r="AT81" s="340">
        <f t="shared" si="69"/>
        <v>1</v>
      </c>
      <c r="AU81" s="340">
        <f t="shared" si="69"/>
        <v>1</v>
      </c>
      <c r="AV81" s="340">
        <f t="shared" si="69"/>
        <v>1</v>
      </c>
      <c r="AW81" s="340">
        <f t="shared" si="69"/>
        <v>1</v>
      </c>
      <c r="AX81" s="340">
        <f t="shared" si="69"/>
        <v>1</v>
      </c>
      <c r="AY81" s="340">
        <f t="shared" si="69"/>
        <v>1</v>
      </c>
      <c r="AZ81" s="340">
        <f t="shared" si="69"/>
        <v>1</v>
      </c>
      <c r="BA81" s="340">
        <f t="shared" si="69"/>
        <v>1</v>
      </c>
      <c r="BB81" s="342" t="s">
        <v>210</v>
      </c>
      <c r="BC81" s="340" t="str">
        <f t="shared" ref="BC81:CQ81" si="70">BC47</f>
        <v>≥ 70%</v>
      </c>
      <c r="BD81" s="340">
        <f t="shared" si="70"/>
        <v>1</v>
      </c>
      <c r="BE81" s="340">
        <f t="shared" si="70"/>
        <v>1</v>
      </c>
      <c r="BF81" s="340">
        <f t="shared" si="70"/>
        <v>1</v>
      </c>
      <c r="BG81" s="340">
        <f t="shared" si="70"/>
        <v>1</v>
      </c>
      <c r="BH81" s="340">
        <f t="shared" si="70"/>
        <v>1</v>
      </c>
      <c r="BI81" s="340">
        <f t="shared" si="70"/>
        <v>1</v>
      </c>
      <c r="BJ81" s="340">
        <f t="shared" si="70"/>
        <v>1</v>
      </c>
      <c r="BK81" s="340">
        <f t="shared" si="70"/>
        <v>1</v>
      </c>
      <c r="BL81" s="340">
        <f t="shared" si="70"/>
        <v>1</v>
      </c>
      <c r="BM81" s="340">
        <f t="shared" si="70"/>
        <v>1</v>
      </c>
      <c r="BN81" s="340">
        <f t="shared" si="70"/>
        <v>1</v>
      </c>
      <c r="BO81" s="340">
        <f t="shared" si="70"/>
        <v>1</v>
      </c>
      <c r="BP81" s="340">
        <f t="shared" si="70"/>
        <v>1</v>
      </c>
      <c r="BQ81" s="340">
        <f t="shared" si="70"/>
        <v>1</v>
      </c>
      <c r="BR81" s="340">
        <f t="shared" si="70"/>
        <v>1</v>
      </c>
      <c r="BS81" s="340">
        <f t="shared" si="70"/>
        <v>1</v>
      </c>
      <c r="BT81" s="340">
        <f t="shared" si="70"/>
        <v>1</v>
      </c>
      <c r="BU81" s="340">
        <f t="shared" si="70"/>
        <v>1</v>
      </c>
      <c r="BV81" s="340">
        <f t="shared" si="70"/>
        <v>1</v>
      </c>
      <c r="BW81" s="340">
        <f t="shared" si="70"/>
        <v>1</v>
      </c>
      <c r="BX81" s="340">
        <f t="shared" si="70"/>
        <v>1</v>
      </c>
      <c r="BY81" s="340">
        <f t="shared" si="70"/>
        <v>1</v>
      </c>
      <c r="BZ81" s="340">
        <f t="shared" si="70"/>
        <v>1</v>
      </c>
      <c r="CA81" s="340">
        <f t="shared" si="70"/>
        <v>1</v>
      </c>
      <c r="CB81" s="340">
        <f t="shared" si="70"/>
        <v>1</v>
      </c>
      <c r="CC81" s="340">
        <f t="shared" si="70"/>
        <v>1</v>
      </c>
      <c r="CD81" s="340">
        <f t="shared" si="70"/>
        <v>1</v>
      </c>
      <c r="CE81" s="340">
        <f t="shared" si="70"/>
        <v>1</v>
      </c>
      <c r="CF81" s="340">
        <f t="shared" si="70"/>
        <v>0</v>
      </c>
      <c r="CG81" s="340">
        <f t="shared" si="70"/>
        <v>0</v>
      </c>
      <c r="CH81" s="340">
        <f t="shared" si="70"/>
        <v>0</v>
      </c>
      <c r="CI81" s="340">
        <f t="shared" si="70"/>
        <v>0</v>
      </c>
      <c r="CJ81" s="340">
        <f t="shared" si="70"/>
        <v>0</v>
      </c>
      <c r="CK81" s="340">
        <f t="shared" si="70"/>
        <v>0</v>
      </c>
      <c r="CL81" s="340">
        <f t="shared" si="70"/>
        <v>0</v>
      </c>
      <c r="CM81" s="340">
        <f t="shared" si="70"/>
        <v>0</v>
      </c>
      <c r="CN81" s="340">
        <f t="shared" si="70"/>
        <v>0</v>
      </c>
      <c r="CO81" s="340">
        <f t="shared" si="70"/>
        <v>0</v>
      </c>
      <c r="CP81" s="340">
        <f t="shared" si="70"/>
        <v>0</v>
      </c>
      <c r="CQ81" s="340">
        <f t="shared" si="70"/>
        <v>0</v>
      </c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</row>
    <row r="82" spans="1:256" s="217" customFormat="1" ht="42.75" customHeight="1" x14ac:dyDescent="0.2">
      <c r="A82" s="339" t="s">
        <v>224</v>
      </c>
      <c r="B82" s="340" t="s">
        <v>175</v>
      </c>
      <c r="C82" s="340">
        <v>0</v>
      </c>
      <c r="D82" s="340">
        <v>0</v>
      </c>
      <c r="E82" s="340">
        <v>0</v>
      </c>
      <c r="F82" s="340">
        <v>0</v>
      </c>
      <c r="G82" s="340">
        <v>0</v>
      </c>
      <c r="H82" s="340">
        <v>0</v>
      </c>
      <c r="I82" s="340">
        <v>0</v>
      </c>
      <c r="J82" s="340">
        <v>0</v>
      </c>
      <c r="K82" s="340">
        <v>0</v>
      </c>
      <c r="L82" s="340">
        <v>0</v>
      </c>
      <c r="M82" s="340">
        <v>0</v>
      </c>
      <c r="N82" s="340">
        <v>0</v>
      </c>
      <c r="O82" s="340" t="s">
        <v>175</v>
      </c>
      <c r="P82" s="340">
        <v>0</v>
      </c>
      <c r="Q82" s="340">
        <v>0</v>
      </c>
      <c r="R82" s="340">
        <v>0</v>
      </c>
      <c r="S82" s="340">
        <v>0</v>
      </c>
      <c r="T82" s="340">
        <v>0</v>
      </c>
      <c r="U82" s="340">
        <v>0</v>
      </c>
      <c r="V82" s="340">
        <v>0</v>
      </c>
      <c r="W82" s="340">
        <v>0</v>
      </c>
      <c r="X82" s="340">
        <v>0</v>
      </c>
      <c r="Y82" s="340">
        <v>0</v>
      </c>
      <c r="Z82" s="340">
        <v>0</v>
      </c>
      <c r="AA82" s="340">
        <v>0</v>
      </c>
      <c r="AB82" s="340" t="s">
        <v>175</v>
      </c>
      <c r="AC82" s="340">
        <v>0</v>
      </c>
      <c r="AD82" s="340">
        <v>0</v>
      </c>
      <c r="AE82" s="340">
        <v>0</v>
      </c>
      <c r="AF82" s="340">
        <v>0</v>
      </c>
      <c r="AG82" s="340">
        <v>0</v>
      </c>
      <c r="AH82" s="340">
        <v>8.5579803166452718E-4</v>
      </c>
      <c r="AI82" s="341" t="s">
        <v>176</v>
      </c>
      <c r="AJ82" s="340">
        <v>1.5463120457708365E-3</v>
      </c>
      <c r="AK82" s="340">
        <v>1.3034033309196234E-3</v>
      </c>
      <c r="AL82" s="340">
        <v>9.4073377234242712E-4</v>
      </c>
      <c r="AM82" s="340">
        <v>7.8165711307972901E-4</v>
      </c>
      <c r="AN82" s="340">
        <v>1.0180707559175363E-3</v>
      </c>
      <c r="AO82" s="340">
        <v>3.6381275770070337E-4</v>
      </c>
      <c r="AP82" s="340" t="str">
        <f t="shared" ref="AP82:BA82" si="71">AP59</f>
        <v>&lt; 5%</v>
      </c>
      <c r="AQ82" s="340">
        <f t="shared" si="71"/>
        <v>6.4123116383456237E-4</v>
      </c>
      <c r="AR82" s="340">
        <f t="shared" si="71"/>
        <v>1.5809443507588533E-3</v>
      </c>
      <c r="AS82" s="340">
        <f t="shared" si="71"/>
        <v>1.4687163419171644E-3</v>
      </c>
      <c r="AT82" s="340">
        <f t="shared" si="71"/>
        <v>1.1695906432748538E-3</v>
      </c>
      <c r="AU82" s="340">
        <f t="shared" si="71"/>
        <v>1.4124293785310734E-3</v>
      </c>
      <c r="AV82" s="340">
        <f t="shared" si="71"/>
        <v>0</v>
      </c>
      <c r="AW82" s="340">
        <f t="shared" si="71"/>
        <v>3.6886757654002215E-4</v>
      </c>
      <c r="AX82" s="340">
        <f t="shared" si="71"/>
        <v>1.3429373702844585E-3</v>
      </c>
      <c r="AY82" s="340">
        <f t="shared" si="71"/>
        <v>6.9654051543998144E-4</v>
      </c>
      <c r="AZ82" s="350">
        <f t="shared" si="71"/>
        <v>0</v>
      </c>
      <c r="BA82" s="350">
        <f t="shared" si="71"/>
        <v>0</v>
      </c>
      <c r="BB82" s="342" t="s">
        <v>237</v>
      </c>
      <c r="BC82" s="340" t="str">
        <f t="shared" ref="BC82:CQ82" si="72">BC50</f>
        <v>≥ 80%</v>
      </c>
      <c r="BD82" s="340">
        <f t="shared" si="72"/>
        <v>1</v>
      </c>
      <c r="BE82" s="340">
        <f t="shared" si="72"/>
        <v>1</v>
      </c>
      <c r="BF82" s="340">
        <f t="shared" si="72"/>
        <v>1</v>
      </c>
      <c r="BG82" s="340">
        <f t="shared" si="72"/>
        <v>1</v>
      </c>
      <c r="BH82" s="340">
        <f t="shared" si="72"/>
        <v>1</v>
      </c>
      <c r="BI82" s="340">
        <f t="shared" si="72"/>
        <v>1</v>
      </c>
      <c r="BJ82" s="340">
        <f t="shared" si="72"/>
        <v>1</v>
      </c>
      <c r="BK82" s="340">
        <f t="shared" si="72"/>
        <v>1</v>
      </c>
      <c r="BL82" s="340">
        <f t="shared" si="72"/>
        <v>1</v>
      </c>
      <c r="BM82" s="340">
        <f t="shared" si="72"/>
        <v>1</v>
      </c>
      <c r="BN82" s="340">
        <f t="shared" si="72"/>
        <v>1</v>
      </c>
      <c r="BO82" s="340">
        <f t="shared" si="72"/>
        <v>1</v>
      </c>
      <c r="BP82" s="340">
        <f t="shared" si="72"/>
        <v>1</v>
      </c>
      <c r="BQ82" s="340">
        <f t="shared" si="72"/>
        <v>1</v>
      </c>
      <c r="BR82" s="340">
        <f t="shared" si="72"/>
        <v>1</v>
      </c>
      <c r="BS82" s="340">
        <f t="shared" si="72"/>
        <v>1</v>
      </c>
      <c r="BT82" s="340">
        <f t="shared" si="72"/>
        <v>1</v>
      </c>
      <c r="BU82" s="340">
        <f t="shared" si="72"/>
        <v>1</v>
      </c>
      <c r="BV82" s="340">
        <f t="shared" si="72"/>
        <v>1</v>
      </c>
      <c r="BW82" s="340">
        <f t="shared" si="72"/>
        <v>1</v>
      </c>
      <c r="BX82" s="340">
        <f t="shared" si="72"/>
        <v>1</v>
      </c>
      <c r="BY82" s="340">
        <f t="shared" si="72"/>
        <v>1</v>
      </c>
      <c r="BZ82" s="340">
        <f t="shared" si="72"/>
        <v>1</v>
      </c>
      <c r="CA82" s="340">
        <f t="shared" si="72"/>
        <v>1</v>
      </c>
      <c r="CB82" s="340">
        <f t="shared" si="72"/>
        <v>1</v>
      </c>
      <c r="CC82" s="340">
        <f t="shared" si="72"/>
        <v>1</v>
      </c>
      <c r="CD82" s="340">
        <f t="shared" si="72"/>
        <v>1</v>
      </c>
      <c r="CE82" s="340">
        <f t="shared" si="72"/>
        <v>1</v>
      </c>
      <c r="CF82" s="340">
        <f t="shared" si="72"/>
        <v>0</v>
      </c>
      <c r="CG82" s="340">
        <f t="shared" si="72"/>
        <v>0</v>
      </c>
      <c r="CH82" s="340">
        <f t="shared" si="72"/>
        <v>0</v>
      </c>
      <c r="CI82" s="340">
        <f t="shared" si="72"/>
        <v>0</v>
      </c>
      <c r="CJ82" s="340">
        <f t="shared" si="72"/>
        <v>0</v>
      </c>
      <c r="CK82" s="340">
        <f t="shared" si="72"/>
        <v>0</v>
      </c>
      <c r="CL82" s="340">
        <f t="shared" si="72"/>
        <v>0</v>
      </c>
      <c r="CM82" s="340">
        <f t="shared" si="72"/>
        <v>0</v>
      </c>
      <c r="CN82" s="340">
        <f t="shared" si="72"/>
        <v>0</v>
      </c>
      <c r="CO82" s="340">
        <f t="shared" si="72"/>
        <v>0</v>
      </c>
      <c r="CP82" s="340">
        <f t="shared" si="72"/>
        <v>0</v>
      </c>
      <c r="CQ82" s="340">
        <f t="shared" si="72"/>
        <v>0</v>
      </c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</row>
    <row r="83" spans="1:256" ht="39.75" customHeight="1" x14ac:dyDescent="0.25">
      <c r="BB83" s="351" t="s">
        <v>218</v>
      </c>
      <c r="BC83" s="352" t="str">
        <f t="shared" ref="BC83:CQ83" si="73">BC53</f>
        <v>≥ 80%</v>
      </c>
      <c r="BD83" s="352">
        <f t="shared" si="73"/>
        <v>1</v>
      </c>
      <c r="BE83" s="352">
        <f t="shared" si="73"/>
        <v>1</v>
      </c>
      <c r="BF83" s="352">
        <f t="shared" si="73"/>
        <v>1</v>
      </c>
      <c r="BG83" s="352">
        <f t="shared" si="73"/>
        <v>1</v>
      </c>
      <c r="BH83" s="352">
        <f t="shared" si="73"/>
        <v>1</v>
      </c>
      <c r="BI83" s="352">
        <f t="shared" si="73"/>
        <v>1</v>
      </c>
      <c r="BJ83" s="352">
        <f t="shared" si="73"/>
        <v>1</v>
      </c>
      <c r="BK83" s="352">
        <f t="shared" si="73"/>
        <v>1</v>
      </c>
      <c r="BL83" s="352">
        <f t="shared" si="73"/>
        <v>1</v>
      </c>
      <c r="BM83" s="352">
        <f t="shared" si="73"/>
        <v>1</v>
      </c>
      <c r="BN83" s="352">
        <f t="shared" si="73"/>
        <v>1</v>
      </c>
      <c r="BO83" s="352">
        <f t="shared" si="73"/>
        <v>1</v>
      </c>
      <c r="BP83" s="352">
        <f t="shared" si="73"/>
        <v>1</v>
      </c>
      <c r="BQ83" s="352">
        <f t="shared" si="73"/>
        <v>1</v>
      </c>
      <c r="BR83" s="352">
        <f t="shared" si="73"/>
        <v>1</v>
      </c>
      <c r="BS83" s="352">
        <f t="shared" si="73"/>
        <v>1</v>
      </c>
      <c r="BT83" s="352">
        <f t="shared" si="73"/>
        <v>1</v>
      </c>
      <c r="BU83" s="352">
        <f t="shared" si="73"/>
        <v>1</v>
      </c>
      <c r="BV83" s="352">
        <f t="shared" si="73"/>
        <v>1</v>
      </c>
      <c r="BW83" s="352">
        <f t="shared" si="73"/>
        <v>1</v>
      </c>
      <c r="BX83" s="352">
        <f t="shared" si="73"/>
        <v>1</v>
      </c>
      <c r="BY83" s="352">
        <f t="shared" si="73"/>
        <v>1</v>
      </c>
      <c r="BZ83" s="352">
        <f t="shared" si="73"/>
        <v>1</v>
      </c>
      <c r="CA83" s="352">
        <f t="shared" si="73"/>
        <v>1</v>
      </c>
      <c r="CB83" s="352">
        <f t="shared" si="73"/>
        <v>1</v>
      </c>
      <c r="CC83" s="352">
        <f t="shared" si="73"/>
        <v>1</v>
      </c>
      <c r="CD83" s="352">
        <f t="shared" si="73"/>
        <v>1</v>
      </c>
      <c r="CE83" s="352">
        <f t="shared" si="73"/>
        <v>1</v>
      </c>
      <c r="CF83" s="352">
        <f t="shared" si="73"/>
        <v>0</v>
      </c>
      <c r="CG83" s="352">
        <f t="shared" si="73"/>
        <v>0</v>
      </c>
      <c r="CH83" s="352">
        <f t="shared" si="73"/>
        <v>0</v>
      </c>
      <c r="CI83" s="352">
        <f t="shared" si="73"/>
        <v>0</v>
      </c>
      <c r="CJ83" s="352">
        <f t="shared" si="73"/>
        <v>0</v>
      </c>
      <c r="CK83" s="352">
        <f t="shared" si="73"/>
        <v>0</v>
      </c>
      <c r="CL83" s="352">
        <f t="shared" si="73"/>
        <v>0</v>
      </c>
      <c r="CM83" s="352">
        <f t="shared" si="73"/>
        <v>0</v>
      </c>
      <c r="CN83" s="352">
        <f t="shared" si="73"/>
        <v>0</v>
      </c>
      <c r="CO83" s="352">
        <f t="shared" si="73"/>
        <v>0</v>
      </c>
      <c r="CP83" s="352">
        <f t="shared" si="73"/>
        <v>0</v>
      </c>
      <c r="CQ83" s="352">
        <f t="shared" si="73"/>
        <v>0</v>
      </c>
    </row>
    <row r="84" spans="1:256" ht="19.5" customHeight="1" x14ac:dyDescent="0.25">
      <c r="BB84" s="353" t="s">
        <v>220</v>
      </c>
      <c r="BC84" s="352" t="str">
        <f t="shared" ref="BC84:CQ84" si="74">BC56</f>
        <v>≤ 2%</v>
      </c>
      <c r="BD84" s="352">
        <f t="shared" si="74"/>
        <v>0</v>
      </c>
      <c r="BE84" s="352">
        <f t="shared" si="74"/>
        <v>8.3000000000000001E-3</v>
      </c>
      <c r="BF84" s="352">
        <f t="shared" si="74"/>
        <v>8.9999999999999998E-4</v>
      </c>
      <c r="BG84" s="352">
        <f t="shared" si="74"/>
        <v>5.0000000000000001E-4</v>
      </c>
      <c r="BH84" s="352">
        <f t="shared" si="74"/>
        <v>1.15E-2</v>
      </c>
      <c r="BI84" s="352">
        <f t="shared" si="74"/>
        <v>2.2700000000000001E-2</v>
      </c>
      <c r="BJ84" s="352">
        <f t="shared" si="74"/>
        <v>2.3999999999999998E-3</v>
      </c>
      <c r="BK84" s="352">
        <f t="shared" si="74"/>
        <v>5.7000000000000002E-3</v>
      </c>
      <c r="BL84" s="352">
        <f t="shared" si="74"/>
        <v>5.0000000000000001E-4</v>
      </c>
      <c r="BM84" s="352">
        <f t="shared" si="74"/>
        <v>7.1000000000000004E-3</v>
      </c>
      <c r="BN84" s="352">
        <f t="shared" si="74"/>
        <v>8.9999999999999998E-4</v>
      </c>
      <c r="BO84" s="352">
        <f t="shared" si="74"/>
        <v>6.1000000000000004E-3</v>
      </c>
      <c r="BP84" s="352">
        <f t="shared" si="74"/>
        <v>8.0000000000000002E-3</v>
      </c>
      <c r="BQ84" s="352">
        <f t="shared" si="74"/>
        <v>8.6E-3</v>
      </c>
      <c r="BR84" s="352">
        <f t="shared" si="74"/>
        <v>2.0000000000000001E-4</v>
      </c>
      <c r="BS84" s="352">
        <f t="shared" si="74"/>
        <v>2.0000000000000001E-4</v>
      </c>
      <c r="BT84" s="352">
        <f t="shared" si="74"/>
        <v>5.0000000000000001E-4</v>
      </c>
      <c r="BU84" s="352">
        <f t="shared" si="74"/>
        <v>6.6E-3</v>
      </c>
      <c r="BV84" s="352">
        <f t="shared" si="74"/>
        <v>2.23E-2</v>
      </c>
      <c r="BW84" s="352">
        <f t="shared" si="74"/>
        <v>5.9999999999999995E-4</v>
      </c>
      <c r="BX84" s="352">
        <f t="shared" si="74"/>
        <v>1.9E-3</v>
      </c>
      <c r="BY84" s="352">
        <f t="shared" si="74"/>
        <v>2.3999999999999998E-3</v>
      </c>
      <c r="BZ84" s="352">
        <f t="shared" si="74"/>
        <v>2.5999999999999999E-3</v>
      </c>
      <c r="CA84" s="352">
        <f t="shared" si="74"/>
        <v>1.5E-3</v>
      </c>
      <c r="CB84" s="352">
        <f t="shared" si="74"/>
        <v>2.9999999999999997E-4</v>
      </c>
      <c r="CC84" s="352">
        <f t="shared" si="74"/>
        <v>3.3999999999999998E-3</v>
      </c>
      <c r="CD84" s="352">
        <f t="shared" si="74"/>
        <v>4.3E-3</v>
      </c>
      <c r="CE84" s="352">
        <f t="shared" si="74"/>
        <v>2.0000000000000001E-4</v>
      </c>
      <c r="CF84" s="352">
        <f t="shared" si="74"/>
        <v>0</v>
      </c>
      <c r="CG84" s="352">
        <f t="shared" si="74"/>
        <v>0</v>
      </c>
      <c r="CH84" s="352">
        <f t="shared" si="74"/>
        <v>0</v>
      </c>
      <c r="CI84" s="352">
        <f t="shared" si="74"/>
        <v>0</v>
      </c>
      <c r="CJ84" s="352">
        <f t="shared" si="74"/>
        <v>0</v>
      </c>
      <c r="CK84" s="352">
        <f t="shared" si="74"/>
        <v>0</v>
      </c>
      <c r="CL84" s="352">
        <f t="shared" si="74"/>
        <v>0</v>
      </c>
      <c r="CM84" s="352">
        <f t="shared" si="74"/>
        <v>0</v>
      </c>
      <c r="CN84" s="352">
        <f t="shared" si="74"/>
        <v>0</v>
      </c>
      <c r="CO84" s="352">
        <f t="shared" si="74"/>
        <v>0</v>
      </c>
      <c r="CP84" s="352">
        <f t="shared" si="74"/>
        <v>0</v>
      </c>
      <c r="CQ84" s="352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scale="44" firstPageNumber="0" fitToHeight="0" orientation="landscape" horizontalDpi="300" verticalDpi="300" r:id="rId1"/>
  <headerFooter>
    <oddFooter>&amp;C
Diretoria Geral - HETRIN&amp;RPágina &amp;P de &amp;N</oddFooter>
  </headerFooter>
  <rowBreaks count="1" manualBreakCount="1">
    <brk id="69" min="1" max="9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551E2-C7AB-47C5-95D5-65B5282DC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05C060-2B56-49C5-BD76-E632D02C3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Produção</vt:lpstr>
      <vt:lpstr>Desempenho</vt:lpstr>
      <vt:lpstr>Desempenho!Area_de_impressao</vt:lpstr>
      <vt:lpstr>Produção!Area_de_impressao</vt:lpstr>
      <vt:lpstr>Desempenho!Titulos_de_impressao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2026-01-15T17:24:25Z</dcterms:created>
  <dcterms:modified xsi:type="dcterms:W3CDTF">2026-01-20T00:24:48Z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