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5\"/>
    </mc:Choice>
  </mc:AlternateContent>
  <xr:revisionPtr revIDLastSave="0" documentId="8_{F281DC66-5309-4379-B528-F8D9B52B564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HETRIN" sheetId="1" r:id="rId1"/>
  </sheets>
  <definedNames>
    <definedName name="_xlnm._FilterDatabase" localSheetId="0" hidden="1">HETRIN!$A$64:$K$71</definedName>
    <definedName name="_xlnm.Print_Area" localSheetId="0">HETRIN!$A$1:$V$86</definedName>
    <definedName name="_xlnm.Print_Titles" localSheetId="0">HETRIN!$63:$64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3" i="1" l="1"/>
  <c r="F70" i="1"/>
  <c r="V52" i="1"/>
  <c r="U52" i="1"/>
  <c r="T52" i="1"/>
  <c r="S52" i="1"/>
  <c r="R52" i="1"/>
  <c r="Q52" i="1"/>
  <c r="N52" i="1"/>
  <c r="M52" i="1"/>
  <c r="L52" i="1"/>
  <c r="J52" i="1"/>
  <c r="I52" i="1"/>
  <c r="H52" i="1"/>
  <c r="G52" i="1"/>
  <c r="F52" i="1"/>
  <c r="E52" i="1"/>
  <c r="D52" i="1"/>
  <c r="C52" i="1"/>
  <c r="B52" i="1"/>
  <c r="V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3" authorId="0" shapeId="0" xr:uid="{00000000-0006-0000-0000-000001000000}">
      <text>
        <r>
          <rPr>
            <sz val="10"/>
            <rFont val="Arial"/>
            <family val="2"/>
          </rPr>
          <t>Custeio 5.796.227,99 + Servidor cedido 13.569,22 +
PNE 14.721,24</t>
        </r>
      </text>
    </comment>
    <comment ref="B24" authorId="0" shapeId="0" xr:uid="{00000000-0006-0000-0000-000002000000}">
      <text>
        <r>
          <rPr>
            <sz val="10"/>
            <rFont val="Arial"/>
            <family val="2"/>
          </rPr>
          <t>Custeio 5.796.227,99 + Servidor cedido 13.569,22 +
PNE 3.784,34</t>
        </r>
      </text>
    </comment>
    <comment ref="L24" authorId="0" shapeId="0" xr:uid="{00000000-0006-0000-0000-000008000000}">
      <text>
        <r>
          <rPr>
            <sz val="10"/>
            <rFont val="Arial"/>
            <family val="2"/>
          </rPr>
          <t>PNE DE JAN/25</t>
        </r>
      </text>
    </comment>
    <comment ref="V24" authorId="0" shapeId="0" xr:uid="{00000000-0006-0000-0000-00000D000000}">
      <text>
        <r>
          <rPr>
            <sz val="10"/>
            <rFont val="Arial"/>
            <family val="2"/>
          </rPr>
          <t>PNE DE JAN/25</t>
        </r>
      </text>
    </comment>
    <comment ref="B27" authorId="0" shapeId="0" xr:uid="{00000000-0006-0000-0000-000003000000}">
      <text>
        <r>
          <rPr>
            <sz val="10"/>
            <rFont val="Arial"/>
            <family val="2"/>
          </rPr>
          <t>Custeio 5.796.227,99 + Servidor cedido 13.569,22 +
PNE 353,65</t>
        </r>
      </text>
    </comment>
    <comment ref="L27" authorId="0" shapeId="0" xr:uid="{00000000-0006-0000-0000-000009000000}">
      <text>
        <r>
          <rPr>
            <sz val="10"/>
            <rFont val="Arial"/>
            <family val="2"/>
          </rPr>
          <t>DIF CUSTEIO JAN.25</t>
        </r>
      </text>
    </comment>
    <comment ref="V27" authorId="0" shapeId="0" xr:uid="{00000000-0006-0000-0000-00000E000000}">
      <text>
        <r>
          <rPr>
            <sz val="10"/>
            <rFont val="Arial"/>
            <family val="2"/>
          </rPr>
          <t>DIF CUSTEIO JAN.25</t>
        </r>
      </text>
    </comment>
    <comment ref="L28" authorId="0" shapeId="0" xr:uid="{00000000-0006-0000-0000-00000A000000}">
      <text>
        <r>
          <rPr>
            <sz val="10"/>
            <rFont val="Arial"/>
            <family val="2"/>
          </rPr>
          <t>PNE FEV/25</t>
        </r>
      </text>
    </comment>
    <comment ref="V28" authorId="0" shapeId="0" xr:uid="{00000000-0006-0000-0000-00000F000000}">
      <text>
        <r>
          <rPr>
            <sz val="10"/>
            <rFont val="Arial"/>
            <family val="2"/>
          </rPr>
          <t>PNE FEV/25</t>
        </r>
      </text>
    </comment>
    <comment ref="L29" authorId="0" shapeId="0" xr:uid="{00000000-0006-0000-0000-00000B000000}">
      <text>
        <r>
          <rPr>
            <sz val="10"/>
            <rFont val="Arial"/>
            <family val="2"/>
          </rPr>
          <t>custeio abr/25</t>
        </r>
      </text>
    </comment>
    <comment ref="V29" authorId="0" shapeId="0" xr:uid="{00000000-0006-0000-0000-000010000000}">
      <text>
        <r>
          <rPr>
            <sz val="10"/>
            <rFont val="Arial"/>
            <family val="2"/>
          </rPr>
          <t>custeio abr/25</t>
        </r>
      </text>
    </comment>
    <comment ref="L30" authorId="0" shapeId="0" xr:uid="{00000000-0006-0000-0000-00000C000000}">
      <text>
        <r>
          <rPr>
            <sz val="10"/>
            <rFont val="Arial"/>
            <family val="2"/>
          </rPr>
          <t>Fundo Resc. SLP consolida. jan/25</t>
        </r>
      </text>
    </comment>
    <comment ref="B31" authorId="0" shapeId="0" xr:uid="{00000000-0006-0000-0000-000004000000}">
      <text>
        <r>
          <rPr>
            <sz val="10"/>
            <rFont val="Arial"/>
            <family val="2"/>
          </rPr>
          <t>Custeio 5.796.227,99 + Servidor cedido 13.569,22 +
PNE 353,65</t>
        </r>
      </text>
    </comment>
    <comment ref="B39" authorId="0" shapeId="0" xr:uid="{00000000-0006-0000-0000-000005000000}">
      <text>
        <r>
          <rPr>
            <sz val="10"/>
            <rFont val="Arial"/>
            <family val="2"/>
          </rPr>
          <t>Custeio 5.796.227,99 + Servidor cedido 13.569,22 +
PNE 353,65</t>
        </r>
      </text>
    </comment>
    <comment ref="B42" authorId="0" shapeId="0" xr:uid="{00000000-0006-0000-0000-000006000000}">
      <text>
        <r>
          <rPr>
            <sz val="10"/>
            <rFont val="Arial"/>
            <family val="2"/>
          </rPr>
          <t>Custeio 5.796.227,99 + Servidor cedido 13.569,22 +
PNE 353,65</t>
        </r>
      </text>
    </comment>
    <comment ref="B47" authorId="0" shapeId="0" xr:uid="{00000000-0006-0000-0000-000007000000}">
      <text>
        <r>
          <rPr>
            <sz val="10"/>
            <rFont val="Arial"/>
            <family val="2"/>
          </rPr>
          <t>Custeio 5.796.227,99 + Servidor cedido 13.569,22 +
PNE 353,65</t>
        </r>
      </text>
    </comment>
  </commentList>
</comments>
</file>

<file path=xl/sharedStrings.xml><?xml version="1.0" encoding="utf-8"?>
<sst xmlns="http://schemas.openxmlformats.org/spreadsheetml/2006/main" count="158" uniqueCount="90">
  <si>
    <t>Relatório Resumido da Execução Orçamentária e Financeira por Contrato de Gestão</t>
  </si>
  <si>
    <t>Mês/Ano: Janeiro a Julho/2025</t>
  </si>
  <si>
    <t>Órgão Contratante: SECRETARIA DE ESTADO DA SAÚDE – SES/GO.</t>
  </si>
  <si>
    <t>CNPJ: 02.529.964/0001-57</t>
  </si>
  <si>
    <t>Organização Social Contratada : INSTITUTO DE MEDICINA, ESTUDOS E DESENVOLVIMENTO - IMED</t>
  </si>
  <si>
    <t>CNPJ: 19.324.171/0001-02</t>
  </si>
  <si>
    <t>Unidade Gerida: HOSPITAL ESTADUAL DE TRINDADE WALDA FERREIRA DOS SANTOS - HETRIN</t>
  </si>
  <si>
    <t>CNPJ: 19.324.171/0004-47</t>
  </si>
  <si>
    <t xml:space="preserve">Contrato de Gestão nº 037/2019 - SES </t>
  </si>
  <si>
    <t xml:space="preserve">Vigência do Contrato de Gestão - Início 25/08/2019 Término 24/08/23 / 1º Termo Aditivo 13/10/20 a 25/11/20 2º Termo Aditivo: Início 25/03/21 Término 24/08/23 e 3º Termo Aditivo: Início 20/07/22 Término 24/08/23 / 4º Termo Aditivo  Início 25/08/23 Término 24/08/27 (52663992) / 14º Apostilamento 01/01/25 a 31/01/25 / 15º Apostilamento 01/02/25 a 28/02/25 / 16º Apostilamento 01/03 /  a 31/03/25 / 17º Apostilamento 01/04/25 a 30/04/25 / 18º Apostilamento 01/05/25 a 31/05/25; 19º Apostilamento 01/06/25 a 30/06/25; </t>
  </si>
  <si>
    <t>Previsão de Repasse Mensal do Contrato de Gestão/ADITIVO - Custeio : R$  5.796.227,99  Processo nº: 201900010008727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</si>
  <si>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</si>
  <si>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</si>
  <si>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</si>
  <si>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</si>
  <si>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</si>
  <si>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</si>
  <si>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</si>
  <si>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</si>
  <si>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</si>
  <si>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</si>
  <si>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</si>
  <si>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</si>
  <si>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</si>
  <si>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</si>
  <si>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(10= 5-(6+7) + 8 + 9)</t>
  </si>
  <si>
    <t>Custeio</t>
  </si>
  <si>
    <t>Investimentos</t>
  </si>
  <si>
    <t>Repasses Adicionais (Ver Legenda)</t>
  </si>
  <si>
    <t>Referência/Parcela</t>
  </si>
  <si>
    <t>Investimento</t>
  </si>
  <si>
    <t>jan.-25</t>
  </si>
  <si>
    <t>fev/25</t>
  </si>
  <si>
    <t>jan-25</t>
  </si>
  <si>
    <t>fev-25</t>
  </si>
  <si>
    <t>mar-25</t>
  </si>
  <si>
    <t>Mar/25’</t>
  </si>
  <si>
    <t>mar/25</t>
  </si>
  <si>
    <t>abr-25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</si>
  <si>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</si>
  <si>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</si>
  <si>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</si>
  <si>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</si>
  <si>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</si>
  <si>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</si>
  <si>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</si>
  <si>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</si>
  <si>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</si>
  <si>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</si>
  <si>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</si>
  <si>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</si>
  <si>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</si>
  <si>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</si>
  <si>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Glosa -Residentes (Programa de Residência Médica).</t>
  </si>
  <si>
    <t>*GlosaFundo Rescisório</t>
  </si>
  <si>
    <t>Outras Glosas.</t>
  </si>
  <si>
    <t>Valor provisionado para ajuste posterior</t>
  </si>
  <si>
    <t>3.3.50.85.02</t>
  </si>
  <si>
    <t>SES/CGC/SUPECC-19837</t>
  </si>
  <si>
    <t>Total Geral</t>
  </si>
  <si>
    <t xml:space="preserve">* Glosa aplicada com valor estimado - ajuste será realizado posteriormente, quando informado pela SES/GMAE - CG-14421. </t>
  </si>
  <si>
    <t xml:space="preserve">Nota Explicativa:  </t>
  </si>
  <si>
    <t>Valor Estimado no Contrato de Gestão = Custeio R$ 5.796.227,99 + Servidor Cedido R$ 13.569,22 + Apostilamento (Janeiro/25 R$ 14.721,24 / Fev/25 R$ 3.784,34 / Mar/25 R$ 353,65/ Abr/25 R$ 353,65/ Mai/25 R$ 353,65/ Jun/25 R$ 353,65;/ Jul/25 R$ 353,65; 
1. Valor Mensal Estimado no Contrato de Gestão - Custeio = Custeio + Apostilamento.
3. Valor informado pela área técnica – GEFIN – PROCESSO SEI 202500010016855
4. Valor provisionado conforme Solicitação de Liquidação e Pagamento Parcial - Janeiro/2025 - HETRIN/IMED (69016812), Solicitação de Liquidação e Pagamento Consolidado - Janeiro/2025 - HETRIN (71138509), Solicitação de Liquidação e Pagamento Consolidado Complementar Janeiro - HETRIN/IMED (73129704)/ Valor Provisionado conforme Solicitação de Liquidação e Pagamento Parcial - Fevereiro/2025 - HETRIN/IMED (69989547), Solicitação de Liquidação e Pagamento Consolidado - Fevereiro/2025 - HETRIN/IMED (72863725) / Valor provisionado conforme Solicitação de Liquidação e Pagamento Parcial - Março/2025 - HETRIN/IMED (70892462), Solicitação de Liquidação e Pagamento Consolidado - Março/2025 - HETRIN/IMED (73724763), Solicitação de Liquidação e Pagamento Parcial - Abril/2025 - HETRIN (72170820), Solicitação de Liquidação e Pagamento Consolidado - Abril/2025 - HETRIN/IMED (74850513); Solicitação de Liquidação e Pagamento Parcial - Maio/2025 - HETRIN/IMED (73611001); Solicitação de Liquidação e Pagamento Consolidado Maio/2025 - HETRIN (76381976); Solicitação de Liquidação e Pagamento PARCIAL - JUNHO - HETRIN/IMED (74734568); Solicitação de Liquidação e Pagamento Consolidado - Junho/2025 - HETRIN/IMED (77658176);Solicitação de Liquidação e Pagamento Parcial - Julho/2025 - HETRIN/IMED (76141781);</t>
  </si>
  <si>
    <t> </t>
  </si>
  <si>
    <t>Conforme diretrizes descritas no Despacho 2688 (SEI Nº 65101374), Processo SEI Nº 202400010067105, o valor dos Servidores Cedidos, serão apenas de caráter informativo. Segue:
Servidor Cedido - Referência: janeiro/2025 - Valor: R$ 15.076,87 (70302207); fevereiro/2025 – Valor: R$ 15.815,65 (72206133) ; março/2025 – Valor: R$ 15.822,59 (72989174); abril/25 – Valor: R$ 15.830,73 (73991580); maio/25 - Valor: R$ 16.349,78 (75498674); Jun/25 – Valor: R$ 17.166,16 (76594446); Jul/25 R$ 20.833,73;
Informamos que o Contrato de Gestão 037/2019 não possui programa de residência médica</t>
  </si>
  <si>
    <t xml:space="preserve">6. Guia de recolhimento:                                                                                                                                                                                                                                                                                                                                                                                               Mês de Abril: Guia DARE Valor R$ 137.847,04 pago em 15/04/25 Processo SEI Nº 202400010049179/73647103 e Guia DARE valor R$ 29.200,00 pago em 15/04/25 processo SEI Nº 202400010047523/72885864 </t>
  </si>
  <si>
    <t xml:space="preserve">8. Pagamentos (repasses – Restos a Pagar) - Repasse referente ao Custeio -                                                                                                                                                                                                                                                                                  Referência: dezembro/2024 Ordem de Pagamento 2024.2850.184.00045.018........R$ 76.636,59 (69362137);                                                                                                                                                                                                                   Referência: dezembro/2024 Ordem de Pagamento 2024.2850.184.00045.017........R$ 40.328,47 (Fundo Rescisório) (69362137);          </t>
  </si>
  <si>
    <t>9. Pagamentos de Despesas de Exercícios Anteriores - DEA
13º Apostilamento: Piso Nacional de Enfermagem - Referência dezembro/24 Ordem de Pagamento 2025.2850.070.00025.001 ........R$ 15.074,55 (70222180).</t>
  </si>
  <si>
    <t xml:space="preserve">Fonte: Contratos de Gestão e Aditivos contidos no processo e Portal Transparência: saude.go.gov.br e Sistema SIOFINET - Portal.go.gov.br. </t>
  </si>
  <si>
    <t>Demonstrativo de investimento repassados no período de janeiro a março/2025</t>
  </si>
  <si>
    <t>Data de Pagto</t>
  </si>
  <si>
    <t>Dot.Emp.Op</t>
  </si>
  <si>
    <t>Grupo</t>
  </si>
  <si>
    <t>Fonte</t>
  </si>
  <si>
    <t>Natureza</t>
  </si>
  <si>
    <t>Observação</t>
  </si>
  <si>
    <t xml:space="preserve">Valor Pago </t>
  </si>
  <si>
    <t xml:space="preserve">2025.2850.161.00106.001 </t>
  </si>
  <si>
    <t xml:space="preserve">4.4.50.51.06 </t>
  </si>
  <si>
    <t xml:space="preserve">Repasse de recursos financeiros ao Instituto de Medicina, Estudo e Desenvolvimento (IMED), a título de investimento, para dar continuidade à obra, bem como para a administração e manutenção do canteiro de obras de ampliação do Hospital Estadual de Trindade Walda Ferreira dos Santos (HETRIN). </t>
  </si>
  <si>
    <t xml:space="preserve">2025.2850.161.00165.001 </t>
  </si>
  <si>
    <t> 4.4.50.42.05 </t>
  </si>
  <si>
    <t xml:space="preserve">Repasse de recursos ao Instituto de Medicina, Estudos e Desenvolvimento - IMED, a título de investimento, para aquisição de 02 (dois) aparelhos de Scanner de Mesa para o Hospital Estadual de Trindade Walda Ferreira dos Santos - HETRIN. </t>
  </si>
  <si>
    <t>2025.2850.161.00240.001</t>
  </si>
  <si>
    <t> 4.4.50.51.06 </t>
  </si>
  <si>
    <t xml:space="preserve">Repasse de recursos ao Instituto de Medicina, Estudos e Desenvolvimento - IMED, a título de investimento, para obra de ampliação e reforma no Hospital Estadual de Trindade Walda Ferreira dos Santos - HETRIN. </t>
  </si>
  <si>
    <t> 4.4.50.51.06</t>
  </si>
  <si>
    <t>2025.2850.161.00189.001</t>
  </si>
  <si>
    <t xml:space="preserve">Repasse de recursos ao  Instituto de Medicina, Estudos e Desenvolvimento - IMED, a título de investimento,  para  aquisição de 02 (dois) Armários Roupeiro 12 Portas,  destinado ao Hospital Estadual de Trindade – Walda Ferreira dos Santos – HETRIN.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</si>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</sst>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\-??_);_(@_)"/>
    <numFmt numFmtId="165" formatCode="_-* #,##0.00_-;\-* #,##0.00_-;_-* \-??_-;_-@_-"/>
    <numFmt numFmtId="166" formatCode="dd/mm/yy"/>
    <numFmt numFmtId="167" formatCode="[$R$-416]\ #,##0.00;[Red]\-[$R$-416]\ #,##0.00"/>
    <numFmt numFmtId="168" formatCode="[$-416]mmm\-yy;@"/>
  </numFmts>
  <fonts count="12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729FCF"/>
        <bgColor rgb="FF969696"/>
      </patternFill>
    </fill>
    <fill>
      <patternFill patternType="solid">
        <fgColor rgb="FFD8D8D8"/>
        <bgColor rgb="FFCCCCCC"/>
      </patternFill>
    </fill>
    <fill>
      <patternFill patternType="solid">
        <fgColor rgb="FFCCCCCC"/>
        <bgColor rgb="FFD8D8D8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hair">
        <color auto="1"/>
      </left>
      <right style="hair">
        <color rgb="FFCCCCCC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rgb="FFCCCCCC"/>
      </left>
      <right style="hair">
        <color rgb="FFCCCCCC"/>
      </right>
      <top style="hair">
        <color auto="1"/>
      </top>
      <bottom style="hair">
        <color rgb="FFCCCCCC"/>
      </bottom>
      <diagonal/>
    </border>
    <border>
      <left style="hair">
        <color rgb="FFCCCCCC"/>
      </left>
      <right style="hair">
        <color rgb="FFCCCCCC"/>
      </right>
      <top/>
      <bottom/>
      <diagonal/>
    </border>
    <border>
      <left style="hair">
        <color auto="1"/>
      </left>
      <right style="hair">
        <color auto="1"/>
      </right>
      <top style="hair">
        <color rgb="FFCCCCCC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rgb="FFCCCCCC"/>
      </top>
      <bottom/>
      <diagonal/>
    </border>
    <border>
      <left style="hair">
        <color rgb="FFCCCCCC"/>
      </left>
      <right style="hair">
        <color auto="1"/>
      </right>
      <top style="hair">
        <color rgb="FFCCCCCC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75">
    <xf numFmtId="0" fontId="0" fillId="0" borderId="0" xfId="0"/>
    <xf numFmtId="0" fontId="5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3" xfId="0" applyFont="1" applyBorder="1" applyAlignment="1">
      <alignment wrapText="1"/>
    </xf>
    <xf numFmtId="0" fontId="4" fillId="2" borderId="2" xfId="0" applyFont="1" applyFill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3" fillId="0" borderId="3" xfId="0" applyFont="1" applyBorder="1" applyAlignment="1">
      <alignment wrapText="1"/>
    </xf>
    <xf numFmtId="0" fontId="4" fillId="2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17" fontId="3" fillId="0" borderId="10" xfId="0" applyNumberFormat="1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166" fontId="3" fillId="0" borderId="10" xfId="0" applyNumberFormat="1" applyFont="1" applyBorder="1" applyAlignment="1">
      <alignment horizontal="center" vertical="center" wrapText="1"/>
    </xf>
    <xf numFmtId="17" fontId="3" fillId="0" borderId="10" xfId="0" applyNumberFormat="1" applyFont="1" applyBorder="1" applyAlignment="1">
      <alignment horizontal="center"/>
    </xf>
    <xf numFmtId="166" fontId="3" fillId="0" borderId="10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right" wrapText="1"/>
    </xf>
    <xf numFmtId="0" fontId="3" fillId="4" borderId="10" xfId="0" applyFont="1" applyFill="1" applyBorder="1" applyAlignment="1">
      <alignment wrapText="1"/>
    </xf>
    <xf numFmtId="165" fontId="5" fillId="4" borderId="10" xfId="0" applyNumberFormat="1" applyFont="1" applyFill="1" applyBorder="1" applyAlignment="1">
      <alignment horizontal="right" wrapText="1"/>
    </xf>
    <xf numFmtId="165" fontId="5" fillId="4" borderId="10" xfId="0" applyNumberFormat="1" applyFont="1" applyFill="1" applyBorder="1" applyAlignment="1">
      <alignment horizontal="right" vertical="center" wrapText="1"/>
    </xf>
    <xf numFmtId="0" fontId="0" fillId="4" borderId="0" xfId="0" applyFill="1"/>
    <xf numFmtId="167" fontId="5" fillId="4" borderId="10" xfId="0" applyNumberFormat="1" applyFont="1" applyFill="1" applyBorder="1" applyAlignment="1">
      <alignment horizontal="right" wrapText="1"/>
    </xf>
    <xf numFmtId="0" fontId="0" fillId="4" borderId="10" xfId="0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5" fontId="3" fillId="0" borderId="0" xfId="0" applyNumberFormat="1" applyFont="1" applyAlignment="1">
      <alignment wrapText="1"/>
    </xf>
    <xf numFmtId="0" fontId="3" fillId="0" borderId="10" xfId="0" applyFont="1" applyBorder="1" applyAlignment="1">
      <alignment vertical="center" wrapText="1"/>
    </xf>
    <xf numFmtId="4" fontId="3" fillId="0" borderId="10" xfId="0" applyNumberFormat="1" applyFont="1" applyBorder="1" applyAlignment="1">
      <alignment horizontal="right" vertical="center" wrapText="1"/>
    </xf>
    <xf numFmtId="168" fontId="3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5" fillId="5" borderId="10" xfId="0" applyNumberFormat="1" applyFont="1" applyFill="1" applyBorder="1" applyAlignment="1">
      <alignment horizontal="right" vertical="center" wrapText="1"/>
    </xf>
    <xf numFmtId="0" fontId="3" fillId="5" borderId="10" xfId="0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0" fillId="0" borderId="10" xfId="0" applyBorder="1" applyAlignment="1">
      <alignment horizontal="center" wrapText="1"/>
    </xf>
    <xf numFmtId="166" fontId="0" fillId="0" borderId="10" xfId="0" applyNumberFormat="1" applyBorder="1" applyAlignment="1">
      <alignment horizontal="center" wrapText="1"/>
    </xf>
    <xf numFmtId="167" fontId="0" fillId="0" borderId="10" xfId="0" applyNumberFormat="1" applyBorder="1" applyAlignment="1">
      <alignment horizontal="center" wrapText="1"/>
    </xf>
    <xf numFmtId="0" fontId="0" fillId="0" borderId="0" xfId="0" applyAlignment="1">
      <alignment wrapText="1"/>
    </xf>
    <xf numFmtId="167" fontId="10" fillId="6" borderId="10" xfId="0" applyNumberFormat="1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5" fillId="5" borderId="10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6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6" fillId="0" borderId="10" xfId="0" applyFont="1" applyBorder="1" applyAlignment="1">
      <alignment wrapText="1"/>
    </xf>
    <xf numFmtId="0" fontId="0" fillId="6" borderId="0" xfId="0" applyFill="1" applyAlignment="1">
      <alignment wrapText="1"/>
    </xf>
    <xf numFmtId="0" fontId="0" fillId="0" borderId="0" xfId="0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10" fillId="6" borderId="10" xfId="0" applyFont="1" applyFill="1" applyBorder="1" applyAlignment="1">
      <alignment horizontal="center" wrapText="1"/>
    </xf>
  </cellXfs>
  <cellStyles count="2">
    <cellStyle name="Normal" xfId="0" builtinId="0"/>
    <cellStyle name="TableStyleLight1 8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3C0B"/>
    <pageSetUpPr fitToPage="1"/>
  </sheetPr>
  <dimension ref="A1:V122"/>
  <sheetViews>
    <sheetView tabSelected="1" zoomScale="75" zoomScaleNormal="75" workbookViewId="0">
      <selection activeCell="W52" sqref="W52"/>
    </sheetView>
  </sheetViews>
  <sheetFormatPr defaultColWidth="8.7109375" defaultRowHeight="15" x14ac:dyDescent="0.25"/>
  <cols>
    <col min="1" max="1" width="20.5703125" customWidth="1"/>
    <col min="2" max="2" width="19.42578125" customWidth="1"/>
    <col min="3" max="3" width="24.42578125" style="15" customWidth="1"/>
    <col min="4" max="6" width="14" customWidth="1"/>
    <col min="7" max="7" width="23.28515625" customWidth="1"/>
    <col min="8" max="8" width="17.28515625" customWidth="1"/>
    <col min="9" max="9" width="39.85546875" customWidth="1"/>
    <col min="10" max="10" width="14" customWidth="1"/>
    <col min="11" max="11" width="16.42578125" customWidth="1"/>
    <col min="12" max="16" width="16.140625" customWidth="1"/>
    <col min="17" max="17" width="30.7109375" customWidth="1"/>
    <col min="18" max="22" width="16.140625" customWidth="1"/>
  </cols>
  <sheetData>
    <row r="1" spans="1:22" ht="26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9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  <c r="P2" s="17"/>
      <c r="Q2" s="17"/>
      <c r="R2" s="17"/>
      <c r="S2" s="17"/>
      <c r="T2" s="17"/>
      <c r="U2" s="17"/>
      <c r="V2" s="17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8.2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7"/>
      <c r="Q4" s="17"/>
      <c r="R4" s="17"/>
      <c r="S4" s="17"/>
      <c r="T4" s="17"/>
      <c r="U4" s="17"/>
      <c r="V4" s="17"/>
    </row>
    <row r="5" spans="1:22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7"/>
      <c r="P6" s="17"/>
      <c r="Q6" s="17"/>
      <c r="R6" s="17"/>
      <c r="S6" s="17"/>
      <c r="T6" s="17"/>
      <c r="U6" s="17"/>
      <c r="V6" s="17"/>
    </row>
    <row r="7" spans="1:22" ht="6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7"/>
      <c r="P7" s="17"/>
      <c r="Q7" s="17"/>
      <c r="R7" s="17"/>
      <c r="S7" s="17"/>
      <c r="T7" s="17"/>
      <c r="U7" s="17"/>
      <c r="V7" s="17"/>
    </row>
    <row r="8" spans="1:22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7"/>
      <c r="P9" s="17"/>
      <c r="Q9" s="17"/>
      <c r="R9" s="17"/>
      <c r="S9" s="17"/>
      <c r="T9" s="17"/>
      <c r="U9" s="17"/>
      <c r="V9" s="17"/>
    </row>
    <row r="10" spans="1:22" ht="8.2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7"/>
      <c r="P10" s="17"/>
      <c r="Q10" s="17"/>
      <c r="R10" s="17"/>
      <c r="S10" s="17"/>
      <c r="T10" s="17"/>
      <c r="U10" s="17"/>
      <c r="V10" s="17"/>
    </row>
    <row r="11" spans="1:22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5.6" customHeight="1" x14ac:dyDescent="0.25">
      <c r="A12" s="11" t="s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7"/>
      <c r="P12" s="17"/>
      <c r="Q12" s="17"/>
      <c r="R12" s="17"/>
      <c r="S12" s="17"/>
      <c r="T12" s="17"/>
      <c r="U12" s="17"/>
      <c r="V12" s="17"/>
    </row>
    <row r="13" spans="1:22" s="18" customFormat="1" ht="11.1" customHeight="1" x14ac:dyDescent="0.25"/>
    <row r="14" spans="1:22" ht="15.75" customHeight="1" x14ac:dyDescent="0.25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2.25" customHeight="1" x14ac:dyDescent="0.25">
      <c r="A15" s="9" t="s">
        <v>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7.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19"/>
      <c r="Q16" s="19"/>
      <c r="R16" s="19"/>
      <c r="S16" s="19"/>
      <c r="T16" s="19"/>
      <c r="U16" s="19"/>
      <c r="V16" s="19"/>
    </row>
    <row r="17" spans="1:22" ht="15.75" customHeight="1" x14ac:dyDescent="0.25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25.5" customHeight="1" x14ac:dyDescent="0.25">
      <c r="A18" s="9" t="s">
        <v>11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15.75" customHeight="1" x14ac:dyDescent="0.25">
      <c r="A19" s="7" t="s">
        <v>12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15.75" customHeight="1" x14ac:dyDescent="0.25">
      <c r="A20" s="6" t="s">
        <v>13</v>
      </c>
      <c r="B20" s="20"/>
      <c r="C20" s="5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94.5" customHeight="1" x14ac:dyDescent="0.25">
      <c r="A21" s="6"/>
      <c r="B21" s="4" t="s">
        <v>15</v>
      </c>
      <c r="C21" s="3" t="s">
        <v>16</v>
      </c>
      <c r="D21" s="3" t="s">
        <v>17</v>
      </c>
      <c r="E21" s="3"/>
      <c r="F21" s="3"/>
      <c r="G21" s="2" t="s">
        <v>18</v>
      </c>
      <c r="H21" s="2"/>
      <c r="I21" s="2"/>
      <c r="J21" s="21" t="s">
        <v>19</v>
      </c>
      <c r="K21" s="3" t="s">
        <v>20</v>
      </c>
      <c r="L21" s="3"/>
      <c r="M21" s="3"/>
      <c r="N21" s="3"/>
      <c r="O21" s="1" t="s">
        <v>21</v>
      </c>
      <c r="P21" s="1"/>
      <c r="Q21" s="22" t="s">
        <v>22</v>
      </c>
      <c r="R21" s="3" t="s">
        <v>23</v>
      </c>
      <c r="S21" s="3"/>
      <c r="T21" s="3" t="s">
        <v>24</v>
      </c>
      <c r="U21" s="3"/>
      <c r="V21" s="3" t="s">
        <v>25</v>
      </c>
    </row>
    <row r="22" spans="1:22" ht="42.75" customHeight="1" x14ac:dyDescent="0.25">
      <c r="A22" s="6"/>
      <c r="B22" s="4"/>
      <c r="C22" s="3"/>
      <c r="D22" s="23" t="s">
        <v>26</v>
      </c>
      <c r="E22" s="23" t="s">
        <v>27</v>
      </c>
      <c r="F22" s="23" t="s">
        <v>28</v>
      </c>
      <c r="G22" s="23" t="s">
        <v>26</v>
      </c>
      <c r="H22" s="23" t="s">
        <v>27</v>
      </c>
      <c r="I22" s="23" t="s">
        <v>28</v>
      </c>
      <c r="J22" s="23" t="s">
        <v>26</v>
      </c>
      <c r="K22" s="23" t="s">
        <v>29</v>
      </c>
      <c r="L22" s="23" t="s">
        <v>26</v>
      </c>
      <c r="M22" s="23" t="s">
        <v>27</v>
      </c>
      <c r="N22" s="23" t="s">
        <v>28</v>
      </c>
      <c r="O22" s="23" t="s">
        <v>26</v>
      </c>
      <c r="P22" s="23" t="s">
        <v>27</v>
      </c>
      <c r="Q22" s="23"/>
      <c r="R22" s="23" t="s">
        <v>26</v>
      </c>
      <c r="S22" s="23" t="s">
        <v>27</v>
      </c>
      <c r="T22" s="23" t="s">
        <v>26</v>
      </c>
      <c r="U22" s="23" t="s">
        <v>30</v>
      </c>
      <c r="V22" s="3"/>
    </row>
    <row r="23" spans="1:22" ht="19.5" customHeight="1" x14ac:dyDescent="0.25">
      <c r="A23" s="24">
        <v>45658</v>
      </c>
      <c r="B23" s="25">
        <v>5824518.4500000002</v>
      </c>
      <c r="C23" s="25">
        <v>5810949.2300000004</v>
      </c>
      <c r="D23" s="25">
        <v>36212867.939999998</v>
      </c>
      <c r="E23" s="25"/>
      <c r="F23" s="25"/>
      <c r="G23" s="25">
        <v>11292455.98</v>
      </c>
      <c r="H23" s="25"/>
      <c r="I23" s="25"/>
      <c r="J23" s="25"/>
      <c r="K23" s="26" t="s">
        <v>31</v>
      </c>
      <c r="L23" s="27">
        <v>5646227.9900000002</v>
      </c>
      <c r="M23" s="27"/>
      <c r="N23" s="27"/>
      <c r="O23" s="28"/>
      <c r="P23" s="28"/>
      <c r="Q23" s="28"/>
      <c r="R23" s="27">
        <v>116965.06</v>
      </c>
      <c r="S23" s="27"/>
      <c r="T23" s="27">
        <v>15074.55</v>
      </c>
      <c r="U23" s="28"/>
      <c r="V23" s="27">
        <f>L23+M23+N23+R23+S23+T23+U23</f>
        <v>5778267.5999999996</v>
      </c>
    </row>
    <row r="24" spans="1:22" ht="19.5" customHeight="1" x14ac:dyDescent="0.25">
      <c r="A24" s="24" t="s">
        <v>32</v>
      </c>
      <c r="B24" s="25">
        <v>5813581.5499999998</v>
      </c>
      <c r="C24" s="25">
        <v>5800012.3300000001</v>
      </c>
      <c r="D24" s="25">
        <v>164721.24</v>
      </c>
      <c r="E24" s="25"/>
      <c r="F24" s="25"/>
      <c r="G24" s="25">
        <v>5690949.2300000004</v>
      </c>
      <c r="H24" s="25"/>
      <c r="I24" s="25"/>
      <c r="J24" s="25"/>
      <c r="K24" s="29" t="s">
        <v>33</v>
      </c>
      <c r="L24" s="27">
        <v>14721.24</v>
      </c>
      <c r="M24" s="27"/>
      <c r="N24" s="27"/>
      <c r="O24" s="28"/>
      <c r="P24" s="28"/>
      <c r="Q24" s="28"/>
      <c r="R24" s="27"/>
      <c r="S24" s="27"/>
      <c r="T24" s="27"/>
      <c r="U24" s="28"/>
      <c r="V24" s="27">
        <v>14721.24</v>
      </c>
    </row>
    <row r="25" spans="1:22" ht="19.5" customHeight="1" x14ac:dyDescent="0.25">
      <c r="A25" s="30" t="s">
        <v>32</v>
      </c>
      <c r="B25" s="25"/>
      <c r="C25" s="25"/>
      <c r="D25" s="25"/>
      <c r="E25" s="25"/>
      <c r="F25" s="25"/>
      <c r="G25" s="25"/>
      <c r="H25" s="25"/>
      <c r="I25" s="25"/>
      <c r="J25" s="25"/>
      <c r="K25" s="29" t="s">
        <v>34</v>
      </c>
      <c r="L25" s="27">
        <v>5646227.9900000002</v>
      </c>
      <c r="M25" s="27"/>
      <c r="N25" s="27"/>
      <c r="O25" s="28"/>
      <c r="P25" s="28"/>
      <c r="Q25" s="28"/>
      <c r="R25" s="27"/>
      <c r="S25" s="27"/>
      <c r="T25" s="27"/>
      <c r="U25" s="28"/>
      <c r="V25" s="27">
        <v>5646227.9900000002</v>
      </c>
    </row>
    <row r="26" spans="1:22" ht="19.5" customHeight="1" x14ac:dyDescent="0.25">
      <c r="A26" s="30" t="s">
        <v>32</v>
      </c>
      <c r="B26" s="25"/>
      <c r="C26" s="25"/>
      <c r="D26" s="25"/>
      <c r="E26" s="25"/>
      <c r="F26" s="25"/>
      <c r="G26" s="25"/>
      <c r="H26" s="25"/>
      <c r="I26" s="25"/>
      <c r="J26" s="25"/>
      <c r="K26" s="29" t="s">
        <v>35</v>
      </c>
      <c r="L26" s="27">
        <v>5676227.9900000002</v>
      </c>
      <c r="M26" s="27"/>
      <c r="N26" s="27"/>
      <c r="O26" s="28"/>
      <c r="P26" s="28"/>
      <c r="Q26" s="28"/>
      <c r="R26" s="27"/>
      <c r="S26" s="27"/>
      <c r="T26" s="27"/>
      <c r="U26" s="28"/>
      <c r="V26" s="27">
        <v>5676227.9900000002</v>
      </c>
    </row>
    <row r="27" spans="1:22" ht="19.5" customHeight="1" x14ac:dyDescent="0.25">
      <c r="A27" s="31" t="s">
        <v>36</v>
      </c>
      <c r="B27" s="25">
        <v>5810150.8600000003</v>
      </c>
      <c r="C27" s="25">
        <v>5796581.6399999997</v>
      </c>
      <c r="D27" s="25">
        <v>3784.34</v>
      </c>
      <c r="E27" s="25"/>
      <c r="F27" s="25"/>
      <c r="G27" s="25">
        <v>5797234.1399999997</v>
      </c>
      <c r="H27" s="25"/>
      <c r="I27" s="25"/>
      <c r="J27" s="25"/>
      <c r="K27" s="29" t="s">
        <v>33</v>
      </c>
      <c r="L27" s="27">
        <v>70142.47</v>
      </c>
      <c r="M27" s="27"/>
      <c r="N27" s="27"/>
      <c r="O27" s="28"/>
      <c r="P27" s="28"/>
      <c r="Q27" s="28"/>
      <c r="R27" s="27"/>
      <c r="S27" s="27"/>
      <c r="T27" s="27"/>
      <c r="U27" s="28"/>
      <c r="V27" s="27">
        <v>70142.47</v>
      </c>
    </row>
    <row r="28" spans="1:22" ht="19.5" customHeight="1" x14ac:dyDescent="0.25">
      <c r="A28" s="30">
        <v>45717</v>
      </c>
      <c r="B28" s="25"/>
      <c r="C28" s="25"/>
      <c r="D28" s="25"/>
      <c r="E28" s="25"/>
      <c r="F28" s="25"/>
      <c r="G28" s="25"/>
      <c r="H28" s="25"/>
      <c r="I28" s="25"/>
      <c r="J28" s="25"/>
      <c r="K28" s="29" t="s">
        <v>34</v>
      </c>
      <c r="L28" s="27">
        <v>3784.34</v>
      </c>
      <c r="M28" s="27"/>
      <c r="N28" s="27"/>
      <c r="O28" s="28"/>
      <c r="P28" s="28"/>
      <c r="Q28" s="28"/>
      <c r="R28" s="27"/>
      <c r="S28" s="27"/>
      <c r="T28" s="27"/>
      <c r="U28" s="28"/>
      <c r="V28" s="27">
        <v>3784.34</v>
      </c>
    </row>
    <row r="29" spans="1:22" ht="19.5" customHeight="1" x14ac:dyDescent="0.25">
      <c r="A29" s="31" t="s">
        <v>37</v>
      </c>
      <c r="B29" s="25"/>
      <c r="C29" s="25"/>
      <c r="D29" s="25"/>
      <c r="E29" s="25"/>
      <c r="F29" s="25"/>
      <c r="G29" s="25"/>
      <c r="H29" s="25"/>
      <c r="I29" s="25"/>
      <c r="J29" s="25"/>
      <c r="K29" s="29" t="s">
        <v>38</v>
      </c>
      <c r="L29" s="27">
        <v>264250</v>
      </c>
      <c r="M29" s="27"/>
      <c r="N29" s="27"/>
      <c r="O29" s="28"/>
      <c r="P29" s="28"/>
      <c r="Q29" s="28"/>
      <c r="R29" s="27"/>
      <c r="S29" s="27"/>
      <c r="T29" s="27"/>
      <c r="U29" s="28"/>
      <c r="V29" s="27">
        <v>264250</v>
      </c>
    </row>
    <row r="30" spans="1:22" ht="19.5" customHeight="1" x14ac:dyDescent="0.25">
      <c r="A30" s="31" t="s">
        <v>37</v>
      </c>
      <c r="B30" s="25"/>
      <c r="C30" s="25"/>
      <c r="D30" s="25"/>
      <c r="E30" s="25"/>
      <c r="F30" s="25"/>
      <c r="G30" s="25"/>
      <c r="H30" s="25"/>
      <c r="I30" s="25"/>
      <c r="J30" s="25"/>
      <c r="K30" s="29" t="s">
        <v>33</v>
      </c>
      <c r="L30" s="27">
        <v>47079.34</v>
      </c>
      <c r="M30" s="27"/>
      <c r="N30" s="27"/>
      <c r="O30" s="28"/>
      <c r="P30" s="28"/>
      <c r="Q30" s="28"/>
      <c r="R30" s="27"/>
      <c r="S30" s="27"/>
      <c r="T30" s="27"/>
      <c r="U30" s="28"/>
      <c r="V30" s="27">
        <v>47079.34</v>
      </c>
    </row>
    <row r="31" spans="1:22" ht="19.5" customHeight="1" x14ac:dyDescent="0.25">
      <c r="A31" s="30">
        <v>45748</v>
      </c>
      <c r="B31" s="25">
        <v>5810150.8600000003</v>
      </c>
      <c r="C31" s="25">
        <v>5796581.6399999997</v>
      </c>
      <c r="D31" s="25">
        <v>22128265.609999999</v>
      </c>
      <c r="E31" s="25">
        <v>10000000</v>
      </c>
      <c r="F31" s="25"/>
      <c r="G31" s="25">
        <v>5919359.8300000001</v>
      </c>
      <c r="H31" s="25">
        <v>10000000</v>
      </c>
      <c r="I31" s="25"/>
      <c r="J31" s="25"/>
      <c r="K31" s="24">
        <v>45748</v>
      </c>
      <c r="L31" s="27">
        <v>32778.19</v>
      </c>
      <c r="M31" s="27">
        <v>10000000</v>
      </c>
      <c r="N31" s="27"/>
      <c r="P31" s="32">
        <v>167047.04000000001</v>
      </c>
      <c r="Q31" s="28"/>
      <c r="R31" s="27"/>
      <c r="S31" s="27"/>
      <c r="T31" s="27"/>
      <c r="U31" s="28"/>
      <c r="V31" s="27">
        <v>9865731.1500000004</v>
      </c>
    </row>
    <row r="32" spans="1:22" ht="19.5" customHeight="1" x14ac:dyDescent="0.25">
      <c r="A32" s="30">
        <v>45748</v>
      </c>
      <c r="B32" s="25"/>
      <c r="C32" s="25"/>
      <c r="D32" s="25"/>
      <c r="E32" s="25"/>
      <c r="F32" s="25"/>
      <c r="G32" s="25"/>
      <c r="H32" s="25"/>
      <c r="I32" s="25"/>
      <c r="J32" s="25"/>
      <c r="K32" s="24">
        <v>45748</v>
      </c>
      <c r="L32" s="27">
        <v>5379199.7999999998</v>
      </c>
      <c r="M32" s="27"/>
      <c r="N32" s="27"/>
      <c r="O32" s="28"/>
      <c r="P32" s="28"/>
      <c r="Q32" s="28"/>
      <c r="R32" s="27"/>
      <c r="S32" s="27"/>
      <c r="T32" s="27"/>
      <c r="U32" s="28"/>
      <c r="V32" s="27">
        <v>5379199.7999999998</v>
      </c>
    </row>
    <row r="33" spans="1:22" ht="19.5" customHeight="1" x14ac:dyDescent="0.25">
      <c r="A33" s="30">
        <v>45748</v>
      </c>
      <c r="B33" s="25"/>
      <c r="C33" s="25"/>
      <c r="D33" s="25"/>
      <c r="E33" s="25"/>
      <c r="F33" s="25"/>
      <c r="G33" s="25"/>
      <c r="H33" s="25"/>
      <c r="I33" s="25"/>
      <c r="J33" s="25"/>
      <c r="K33" s="24">
        <v>45658</v>
      </c>
      <c r="L33" s="27">
        <v>32778.19</v>
      </c>
      <c r="M33" s="27"/>
      <c r="N33" s="27"/>
      <c r="O33" s="28"/>
      <c r="P33" s="28"/>
      <c r="Q33" s="28"/>
      <c r="R33" s="27"/>
      <c r="S33" s="27"/>
      <c r="T33" s="27"/>
      <c r="U33" s="28"/>
      <c r="V33" s="27">
        <v>32778.19</v>
      </c>
    </row>
    <row r="34" spans="1:22" ht="19.5" customHeight="1" x14ac:dyDescent="0.25">
      <c r="A34" s="30">
        <v>45748</v>
      </c>
      <c r="B34" s="25"/>
      <c r="C34" s="25"/>
      <c r="D34" s="25"/>
      <c r="E34" s="25"/>
      <c r="F34" s="25"/>
      <c r="G34" s="25"/>
      <c r="H34" s="25"/>
      <c r="I34" s="25"/>
      <c r="J34" s="25"/>
      <c r="K34" s="24">
        <v>45689</v>
      </c>
      <c r="L34" s="27">
        <v>102703.64</v>
      </c>
      <c r="M34" s="27"/>
      <c r="N34" s="27"/>
      <c r="O34" s="28"/>
      <c r="P34" s="28"/>
      <c r="Q34" s="28"/>
      <c r="R34" s="27"/>
      <c r="S34" s="27"/>
      <c r="T34" s="27"/>
      <c r="U34" s="28"/>
      <c r="V34" s="27">
        <v>102703.64</v>
      </c>
    </row>
    <row r="35" spans="1:22" ht="19.5" customHeight="1" x14ac:dyDescent="0.25">
      <c r="A35" s="30">
        <v>45748</v>
      </c>
      <c r="B35" s="25"/>
      <c r="C35" s="25"/>
      <c r="D35" s="25"/>
      <c r="E35" s="25"/>
      <c r="F35" s="25"/>
      <c r="G35" s="25"/>
      <c r="H35" s="25"/>
      <c r="I35" s="25"/>
      <c r="J35" s="25"/>
      <c r="K35" s="24">
        <v>45689</v>
      </c>
      <c r="L35" s="27">
        <v>47296.36</v>
      </c>
      <c r="M35" s="27"/>
      <c r="N35" s="27"/>
      <c r="O35" s="28"/>
      <c r="P35" s="28"/>
      <c r="Q35" s="28"/>
      <c r="R35" s="27"/>
      <c r="S35" s="27"/>
      <c r="T35" s="27"/>
      <c r="U35" s="28"/>
      <c r="V35" s="27">
        <v>47296.36</v>
      </c>
    </row>
    <row r="36" spans="1:22" ht="19.5" customHeight="1" x14ac:dyDescent="0.25">
      <c r="A36" s="30">
        <v>45748</v>
      </c>
      <c r="B36" s="25"/>
      <c r="C36" s="25"/>
      <c r="D36" s="25"/>
      <c r="E36" s="25"/>
      <c r="F36" s="25"/>
      <c r="G36" s="25"/>
      <c r="H36" s="25"/>
      <c r="I36" s="25"/>
      <c r="J36" s="25"/>
      <c r="K36" s="24">
        <v>45778</v>
      </c>
      <c r="L36" s="27">
        <v>5471977.9900000002</v>
      </c>
      <c r="M36" s="27"/>
      <c r="N36" s="27"/>
      <c r="O36" s="28"/>
      <c r="P36" s="28"/>
      <c r="Q36" s="28"/>
      <c r="R36" s="27"/>
      <c r="S36" s="27"/>
      <c r="T36" s="27"/>
      <c r="U36" s="28"/>
      <c r="V36" s="27">
        <v>5471977.9900000002</v>
      </c>
    </row>
    <row r="37" spans="1:22" ht="19.5" customHeight="1" x14ac:dyDescent="0.25">
      <c r="A37" s="30">
        <v>45748</v>
      </c>
      <c r="B37" s="25"/>
      <c r="C37" s="25"/>
      <c r="D37" s="25"/>
      <c r="E37" s="25"/>
      <c r="F37" s="25"/>
      <c r="G37" s="25"/>
      <c r="H37" s="25"/>
      <c r="I37" s="25"/>
      <c r="J37" s="25"/>
      <c r="K37" s="24">
        <v>45778</v>
      </c>
      <c r="L37" s="27">
        <v>264250</v>
      </c>
      <c r="M37" s="27"/>
      <c r="N37" s="27"/>
      <c r="O37" s="28"/>
      <c r="P37" s="28"/>
      <c r="Q37" s="28"/>
      <c r="R37" s="27"/>
      <c r="S37" s="27"/>
      <c r="T37" s="27"/>
      <c r="U37" s="28"/>
      <c r="V37" s="27">
        <v>264250</v>
      </c>
    </row>
    <row r="38" spans="1:22" ht="19.5" customHeight="1" x14ac:dyDescent="0.25">
      <c r="A38" s="30">
        <v>45748</v>
      </c>
      <c r="B38" s="25"/>
      <c r="C38" s="25"/>
      <c r="D38" s="25"/>
      <c r="E38" s="25"/>
      <c r="F38" s="25"/>
      <c r="G38" s="25"/>
      <c r="H38" s="25"/>
      <c r="I38" s="25"/>
      <c r="J38" s="25"/>
      <c r="K38" s="24">
        <v>45717</v>
      </c>
      <c r="L38" s="27">
        <v>353.65</v>
      </c>
      <c r="M38" s="27"/>
      <c r="N38" s="27"/>
      <c r="O38" s="28"/>
      <c r="P38" s="28"/>
      <c r="Q38" s="28"/>
      <c r="R38" s="27"/>
      <c r="S38" s="27"/>
      <c r="T38" s="27"/>
      <c r="U38" s="28"/>
      <c r="V38" s="27">
        <v>353.65</v>
      </c>
    </row>
    <row r="39" spans="1:22" ht="19.5" customHeight="1" x14ac:dyDescent="0.25">
      <c r="A39" s="30">
        <v>45778</v>
      </c>
      <c r="B39" s="25">
        <v>5810150.8600000003</v>
      </c>
      <c r="C39" s="25">
        <v>5796581.6399999997</v>
      </c>
      <c r="D39" s="25">
        <v>353.65</v>
      </c>
      <c r="E39" s="25"/>
      <c r="F39" s="25"/>
      <c r="G39" s="25">
        <v>23567699.390000001</v>
      </c>
      <c r="H39" s="25"/>
      <c r="I39" s="25"/>
      <c r="J39" s="25"/>
      <c r="K39" s="24">
        <v>45717</v>
      </c>
      <c r="L39" s="27">
        <v>73123.63</v>
      </c>
      <c r="M39" s="27"/>
      <c r="N39" s="27"/>
      <c r="O39" s="28"/>
      <c r="P39" s="28"/>
      <c r="Q39" s="28"/>
      <c r="R39" s="27"/>
      <c r="S39" s="27"/>
      <c r="T39" s="27"/>
      <c r="U39" s="28"/>
      <c r="V39" s="27">
        <v>73123.63</v>
      </c>
    </row>
    <row r="40" spans="1:22" ht="19.5" customHeight="1" x14ac:dyDescent="0.25">
      <c r="A40" s="30">
        <v>45778</v>
      </c>
      <c r="B40" s="25"/>
      <c r="C40" s="25"/>
      <c r="D40" s="25"/>
      <c r="E40" s="25"/>
      <c r="F40" s="25"/>
      <c r="G40" s="25"/>
      <c r="H40" s="25"/>
      <c r="I40" s="25"/>
      <c r="J40" s="25"/>
      <c r="K40" s="24">
        <v>45748</v>
      </c>
      <c r="L40" s="27">
        <v>353.65</v>
      </c>
      <c r="M40" s="27"/>
      <c r="N40" s="27"/>
      <c r="O40" s="28"/>
      <c r="P40" s="28"/>
      <c r="Q40" s="28"/>
      <c r="R40" s="27"/>
      <c r="S40" s="27"/>
      <c r="T40" s="27"/>
      <c r="U40" s="28"/>
      <c r="V40" s="27">
        <v>353.65</v>
      </c>
    </row>
    <row r="41" spans="1:22" ht="19.5" customHeight="1" x14ac:dyDescent="0.25">
      <c r="A41" s="30">
        <v>45778</v>
      </c>
      <c r="B41" s="25"/>
      <c r="C41" s="25"/>
      <c r="D41" s="25"/>
      <c r="E41" s="25"/>
      <c r="F41" s="25"/>
      <c r="G41" s="25"/>
      <c r="H41" s="25"/>
      <c r="I41" s="25"/>
      <c r="J41" s="25"/>
      <c r="K41" s="24">
        <v>45717</v>
      </c>
      <c r="L41" s="27">
        <v>46876.37</v>
      </c>
      <c r="M41" s="27"/>
      <c r="N41" s="27"/>
      <c r="O41" s="28"/>
      <c r="P41" s="28"/>
      <c r="Q41" s="28"/>
      <c r="R41" s="27"/>
      <c r="S41" s="27"/>
      <c r="T41" s="27"/>
      <c r="U41" s="28"/>
      <c r="V41" s="27">
        <v>46876.37</v>
      </c>
    </row>
    <row r="42" spans="1:22" ht="19.5" customHeight="1" x14ac:dyDescent="0.25">
      <c r="A42" s="30">
        <v>45809</v>
      </c>
      <c r="B42" s="25">
        <v>5810150.8600000003</v>
      </c>
      <c r="C42" s="25">
        <v>5796581.6399999997</v>
      </c>
      <c r="D42" s="25">
        <v>353.65</v>
      </c>
      <c r="E42" s="25">
        <v>4980</v>
      </c>
      <c r="F42" s="25"/>
      <c r="G42" s="25">
        <v>5475897.79</v>
      </c>
      <c r="H42" s="25">
        <v>4980</v>
      </c>
      <c r="I42" s="25"/>
      <c r="J42" s="25">
        <v>120000</v>
      </c>
      <c r="K42" s="24">
        <v>45748</v>
      </c>
      <c r="L42" s="27">
        <v>71538.66</v>
      </c>
      <c r="M42" s="27">
        <v>4980</v>
      </c>
      <c r="N42" s="27"/>
      <c r="O42" s="28"/>
      <c r="P42" s="28"/>
      <c r="Q42" s="28"/>
      <c r="R42" s="27"/>
      <c r="S42" s="27"/>
      <c r="T42" s="27"/>
      <c r="U42" s="28"/>
      <c r="V42" s="27">
        <v>76518.66</v>
      </c>
    </row>
    <row r="43" spans="1:22" ht="19.5" customHeight="1" x14ac:dyDescent="0.25">
      <c r="A43" s="30">
        <v>45809</v>
      </c>
      <c r="B43" s="25"/>
      <c r="C43" s="25"/>
      <c r="D43" s="25"/>
      <c r="E43" s="25"/>
      <c r="F43" s="25"/>
      <c r="G43" s="25"/>
      <c r="H43" s="25"/>
      <c r="I43" s="25"/>
      <c r="J43" s="25"/>
      <c r="K43" s="24">
        <v>45748</v>
      </c>
      <c r="L43" s="27">
        <v>48461.34</v>
      </c>
      <c r="M43" s="27"/>
      <c r="N43" s="27"/>
      <c r="O43" s="28"/>
      <c r="P43" s="28"/>
      <c r="Q43" s="28"/>
      <c r="R43" s="27"/>
      <c r="S43" s="27"/>
      <c r="T43" s="27"/>
      <c r="U43" s="28"/>
      <c r="V43" s="27">
        <v>48461.34</v>
      </c>
    </row>
    <row r="44" spans="1:22" ht="19.5" customHeight="1" x14ac:dyDescent="0.25">
      <c r="A44" s="30">
        <v>45809</v>
      </c>
      <c r="B44" s="25"/>
      <c r="C44" s="25"/>
      <c r="D44" s="25"/>
      <c r="E44" s="25"/>
      <c r="F44" s="25"/>
      <c r="G44" s="25"/>
      <c r="H44" s="25"/>
      <c r="I44" s="25"/>
      <c r="J44" s="25"/>
      <c r="K44" s="24">
        <v>45809</v>
      </c>
      <c r="L44" s="27">
        <v>5411977.9900000002</v>
      </c>
      <c r="M44" s="27"/>
      <c r="N44" s="27"/>
      <c r="O44" s="28"/>
      <c r="P44" s="28"/>
      <c r="Q44" s="28"/>
      <c r="R44" s="27"/>
      <c r="S44" s="27"/>
      <c r="T44" s="27"/>
      <c r="U44" s="28"/>
      <c r="V44" s="27">
        <v>5411977.9900000002</v>
      </c>
    </row>
    <row r="45" spans="1:22" ht="19.5" customHeight="1" x14ac:dyDescent="0.25">
      <c r="A45" s="30">
        <v>45809</v>
      </c>
      <c r="B45" s="25"/>
      <c r="C45" s="25"/>
      <c r="D45" s="25"/>
      <c r="E45" s="25"/>
      <c r="F45" s="25"/>
      <c r="G45" s="25"/>
      <c r="H45" s="25"/>
      <c r="I45" s="25"/>
      <c r="J45" s="25"/>
      <c r="K45" s="24">
        <v>45809</v>
      </c>
      <c r="L45" s="27">
        <v>264250</v>
      </c>
      <c r="M45" s="27"/>
      <c r="N45" s="27"/>
      <c r="O45" s="28"/>
      <c r="P45" s="28"/>
      <c r="Q45" s="28"/>
      <c r="R45" s="27"/>
      <c r="S45" s="27"/>
      <c r="T45" s="27"/>
      <c r="U45" s="28"/>
      <c r="V45" s="27">
        <v>264250</v>
      </c>
    </row>
    <row r="46" spans="1:22" ht="19.5" customHeight="1" x14ac:dyDescent="0.25">
      <c r="A46" s="30">
        <v>45809</v>
      </c>
      <c r="B46" s="25"/>
      <c r="C46" s="25"/>
      <c r="D46" s="25"/>
      <c r="E46" s="25"/>
      <c r="F46" s="25"/>
      <c r="G46" s="25"/>
      <c r="H46" s="25"/>
      <c r="I46" s="25"/>
      <c r="J46" s="25"/>
      <c r="K46" s="24">
        <v>45778</v>
      </c>
      <c r="L46" s="27">
        <v>353.65</v>
      </c>
      <c r="M46" s="27"/>
      <c r="N46" s="27"/>
      <c r="O46" s="28"/>
      <c r="P46" s="28"/>
      <c r="Q46" s="28"/>
      <c r="R46" s="27"/>
      <c r="S46" s="27"/>
      <c r="T46" s="27"/>
      <c r="U46" s="28"/>
      <c r="V46" s="27">
        <v>353.65</v>
      </c>
    </row>
    <row r="47" spans="1:22" ht="19.5" customHeight="1" x14ac:dyDescent="0.25">
      <c r="A47" s="30">
        <v>45839</v>
      </c>
      <c r="B47" s="25">
        <v>5810150.8600000003</v>
      </c>
      <c r="C47" s="25">
        <v>5796581.6399999997</v>
      </c>
      <c r="D47" s="25">
        <v>34820063.350000001</v>
      </c>
      <c r="E47" s="25">
        <v>23797287.68</v>
      </c>
      <c r="F47" s="25"/>
      <c r="G47" s="25">
        <v>5535897.79</v>
      </c>
      <c r="H47" s="25">
        <v>23702000.52</v>
      </c>
      <c r="I47" s="25"/>
      <c r="J47" s="25">
        <v>320683.84999999998</v>
      </c>
      <c r="K47" s="24">
        <v>45778</v>
      </c>
      <c r="L47" s="27">
        <v>10891.84</v>
      </c>
      <c r="M47" s="27">
        <v>22810987.760000002</v>
      </c>
      <c r="N47" s="27"/>
      <c r="O47" s="28"/>
      <c r="P47" s="28"/>
      <c r="Q47" s="28"/>
      <c r="R47" s="27"/>
      <c r="S47" s="27"/>
      <c r="T47" s="27"/>
      <c r="U47" s="28"/>
      <c r="V47" s="27">
        <v>22821879.600000001</v>
      </c>
    </row>
    <row r="48" spans="1:22" ht="19.5" customHeight="1" x14ac:dyDescent="0.25">
      <c r="A48" s="30">
        <v>45839</v>
      </c>
      <c r="B48" s="25"/>
      <c r="C48" s="25"/>
      <c r="D48" s="25"/>
      <c r="E48" s="25"/>
      <c r="F48" s="25"/>
      <c r="G48" s="25"/>
      <c r="H48" s="25"/>
      <c r="I48" s="25"/>
      <c r="J48" s="25"/>
      <c r="K48" s="24">
        <v>45778</v>
      </c>
      <c r="L48" s="27">
        <v>49108.160000000003</v>
      </c>
      <c r="M48" s="27"/>
      <c r="N48" s="27"/>
      <c r="O48" s="28"/>
      <c r="P48" s="28"/>
      <c r="Q48" s="28"/>
      <c r="R48" s="27"/>
      <c r="S48" s="27"/>
      <c r="T48" s="27"/>
      <c r="U48" s="28"/>
      <c r="V48" s="27">
        <v>49108.160000000003</v>
      </c>
    </row>
    <row r="49" spans="1:22" ht="19.5" customHeight="1" x14ac:dyDescent="0.25">
      <c r="A49" s="30">
        <v>45839</v>
      </c>
      <c r="B49" s="25"/>
      <c r="C49" s="25"/>
      <c r="D49" s="25"/>
      <c r="E49" s="25"/>
      <c r="F49" s="25"/>
      <c r="G49" s="25"/>
      <c r="H49" s="25"/>
      <c r="I49" s="25"/>
      <c r="J49" s="25"/>
      <c r="K49" s="24">
        <v>45839</v>
      </c>
      <c r="L49" s="27">
        <v>264250</v>
      </c>
      <c r="M49" s="27"/>
      <c r="N49" s="27"/>
      <c r="O49" s="28"/>
      <c r="P49" s="28"/>
      <c r="Q49" s="28"/>
      <c r="R49" s="27"/>
      <c r="S49" s="27"/>
      <c r="T49" s="27"/>
      <c r="U49" s="28"/>
      <c r="V49" s="27">
        <v>264250</v>
      </c>
    </row>
    <row r="50" spans="1:22" ht="19.5" customHeight="1" x14ac:dyDescent="0.25">
      <c r="A50" s="30">
        <v>45839</v>
      </c>
      <c r="B50" s="25"/>
      <c r="C50" s="25"/>
      <c r="D50" s="25"/>
      <c r="E50" s="25"/>
      <c r="F50" s="25"/>
      <c r="G50" s="25"/>
      <c r="H50" s="25"/>
      <c r="I50" s="25"/>
      <c r="J50" s="25"/>
      <c r="K50" s="24">
        <v>45839</v>
      </c>
      <c r="L50" s="27">
        <v>5211294.1399999997</v>
      </c>
      <c r="M50" s="27"/>
      <c r="N50" s="27"/>
      <c r="O50" s="28"/>
      <c r="P50" s="28"/>
      <c r="Q50" s="28"/>
      <c r="R50" s="27"/>
      <c r="S50" s="27"/>
      <c r="T50" s="27"/>
      <c r="U50" s="28"/>
      <c r="V50" s="27">
        <v>5211294.1399999997</v>
      </c>
    </row>
    <row r="51" spans="1:22" ht="19.5" customHeight="1" x14ac:dyDescent="0.25">
      <c r="A51" s="30">
        <v>45839</v>
      </c>
      <c r="B51" s="25"/>
      <c r="C51" s="25"/>
      <c r="D51" s="25"/>
      <c r="E51" s="25"/>
      <c r="F51" s="25"/>
      <c r="G51" s="25"/>
      <c r="H51" s="25"/>
      <c r="I51" s="25"/>
      <c r="J51" s="25"/>
      <c r="K51" s="24">
        <v>45809</v>
      </c>
      <c r="L51" s="27">
        <v>353.65</v>
      </c>
      <c r="M51" s="27"/>
      <c r="N51" s="27"/>
      <c r="O51" s="28"/>
      <c r="P51" s="28"/>
      <c r="Q51" s="28"/>
      <c r="R51" s="27"/>
      <c r="S51" s="27"/>
      <c r="T51" s="27"/>
      <c r="U51" s="28"/>
      <c r="V51" s="27">
        <v>353.65</v>
      </c>
    </row>
    <row r="52" spans="1:22" s="38" customFormat="1" x14ac:dyDescent="0.25">
      <c r="A52" s="33"/>
      <c r="B52" s="34">
        <f>SUM(B23:B51)</f>
        <v>40688854.299999997</v>
      </c>
      <c r="C52" s="34">
        <f>SUM(C23:C51)</f>
        <v>40593869.759999998</v>
      </c>
      <c r="D52" s="34">
        <f>SUM(D23:D47)</f>
        <v>93330409.780000001</v>
      </c>
      <c r="E52" s="35">
        <f>E31+E42+E47</f>
        <v>33802267.68</v>
      </c>
      <c r="F52" s="34">
        <f>SUM(F23:F23)</f>
        <v>0</v>
      </c>
      <c r="G52" s="34">
        <f>SUM(G23:G47)</f>
        <v>63279494.149999999</v>
      </c>
      <c r="H52" s="35">
        <f>H31+H42+H47</f>
        <v>33706980.519999996</v>
      </c>
      <c r="I52" s="34">
        <f>SUM(I23:I23)</f>
        <v>0</v>
      </c>
      <c r="J52" s="34">
        <f>J42+J47</f>
        <v>440683.85</v>
      </c>
      <c r="K52" s="34"/>
      <c r="L52" s="34">
        <f>SUM(L23:L51)</f>
        <v>40152832.259999998</v>
      </c>
      <c r="M52" s="34">
        <f>M31+M42+M47</f>
        <v>32815967.760000002</v>
      </c>
      <c r="N52" s="34">
        <f>SUM(N23:N23)</f>
        <v>0</v>
      </c>
      <c r="O52" s="36"/>
      <c r="P52" s="37">
        <v>167047.04000000001</v>
      </c>
      <c r="Q52" s="34">
        <f>SUM(Q23:Q23)</f>
        <v>0</v>
      </c>
      <c r="R52" s="34">
        <f>SUM(R23:R23)</f>
        <v>116965.06</v>
      </c>
      <c r="S52" s="34">
        <f>SUM(S23:S23)</f>
        <v>0</v>
      </c>
      <c r="T52" s="34">
        <f>SUM(T23:T23)</f>
        <v>15074.55</v>
      </c>
      <c r="U52" s="34">
        <f>SUM(U23:U23)</f>
        <v>0</v>
      </c>
      <c r="V52" s="34">
        <f>SUM(V23:V51)</f>
        <v>72933792.590000004</v>
      </c>
    </row>
    <row r="53" spans="1:22" ht="27.95" customHeight="1" x14ac:dyDescent="0.25">
      <c r="A53" s="39"/>
      <c r="B53" s="39"/>
      <c r="C53" s="40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</row>
    <row r="54" spans="1:22" ht="42" customHeight="1" x14ac:dyDescent="0.25">
      <c r="A54" s="60" t="s">
        <v>39</v>
      </c>
      <c r="B54" s="60"/>
      <c r="C54" s="60"/>
      <c r="D54" s="60"/>
      <c r="E54" s="60"/>
      <c r="F54" s="39"/>
      <c r="G54" s="41"/>
      <c r="H54" s="39"/>
      <c r="I54" s="39"/>
      <c r="J54" s="39"/>
      <c r="K54" s="39"/>
      <c r="L54" s="41"/>
      <c r="M54" s="39"/>
      <c r="N54" s="39"/>
      <c r="O54" s="39"/>
      <c r="P54" s="39"/>
      <c r="Q54" s="39"/>
      <c r="R54" s="39"/>
      <c r="S54" s="39"/>
      <c r="T54" s="39"/>
      <c r="U54" s="39"/>
      <c r="V54" s="39"/>
    </row>
    <row r="55" spans="1:22" ht="15" customHeight="1" x14ac:dyDescent="0.25">
      <c r="A55" s="2" t="s">
        <v>40</v>
      </c>
      <c r="B55" s="2"/>
      <c r="C55" s="2"/>
      <c r="D55" s="2"/>
      <c r="E55" s="2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</row>
    <row r="56" spans="1:22" x14ac:dyDescent="0.25">
      <c r="A56" s="2"/>
      <c r="B56" s="2"/>
      <c r="C56" s="2"/>
      <c r="D56" s="2"/>
      <c r="E56" s="2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</row>
    <row r="57" spans="1:22" ht="29.25" customHeight="1" x14ac:dyDescent="0.25">
      <c r="A57" s="61" t="s">
        <v>41</v>
      </c>
      <c r="B57" s="61"/>
      <c r="C57" s="61"/>
      <c r="D57" s="61"/>
      <c r="E57" s="61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</row>
    <row r="58" spans="1:22" ht="18.75" customHeight="1" x14ac:dyDescent="0.25">
      <c r="A58" s="61" t="s">
        <v>42</v>
      </c>
      <c r="B58" s="61"/>
      <c r="C58" s="61"/>
      <c r="D58" s="61"/>
      <c r="E58" s="61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</row>
    <row r="59" spans="1:22" ht="18.75" customHeight="1" x14ac:dyDescent="0.25">
      <c r="A59" s="61" t="s">
        <v>43</v>
      </c>
      <c r="B59" s="61"/>
      <c r="C59" s="61"/>
      <c r="D59" s="61"/>
      <c r="E59" s="61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</row>
    <row r="60" spans="1:22" ht="18.75" customHeight="1" x14ac:dyDescent="0.25">
      <c r="A60" s="61" t="s">
        <v>44</v>
      </c>
      <c r="B60" s="61"/>
      <c r="C60" s="61"/>
      <c r="D60" s="61"/>
      <c r="E60" s="61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</row>
    <row r="61" spans="1:22" ht="18.75" customHeight="1" x14ac:dyDescent="0.25">
      <c r="A61" s="61" t="s">
        <v>45</v>
      </c>
      <c r="B61" s="61"/>
      <c r="C61" s="61"/>
      <c r="D61" s="61"/>
      <c r="E61" s="61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</row>
    <row r="62" spans="1:22" ht="32.6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</row>
    <row r="63" spans="1:22" ht="15.75" customHeight="1" x14ac:dyDescent="0.25">
      <c r="A63" s="60" t="s">
        <v>46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4" spans="1:22" ht="38.25" customHeight="1" x14ac:dyDescent="0.25">
      <c r="A64" s="2" t="s">
        <v>40</v>
      </c>
      <c r="B64" s="2"/>
      <c r="C64" s="2"/>
      <c r="D64" s="2"/>
      <c r="E64" s="2"/>
      <c r="F64" s="21" t="s">
        <v>47</v>
      </c>
      <c r="G64" s="21" t="s">
        <v>48</v>
      </c>
      <c r="H64" s="21" t="s">
        <v>49</v>
      </c>
      <c r="I64" s="21" t="s">
        <v>50</v>
      </c>
      <c r="J64" s="21" t="s">
        <v>51</v>
      </c>
      <c r="K64" s="21" t="s">
        <v>52</v>
      </c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</row>
    <row r="65" spans="1:22" ht="13.5" hidden="1" customHeight="1" x14ac:dyDescent="0.25">
      <c r="A65" s="61" t="s">
        <v>53</v>
      </c>
      <c r="B65" s="61"/>
      <c r="C65" s="61"/>
      <c r="D65" s="61"/>
      <c r="E65" s="61"/>
      <c r="F65" s="43"/>
      <c r="G65" s="26"/>
      <c r="H65" s="26"/>
      <c r="I65" s="44"/>
      <c r="J65" s="44"/>
      <c r="K65" s="42"/>
      <c r="L65" s="39"/>
      <c r="M65" s="39"/>
      <c r="N65" s="39"/>
      <c r="O65" s="39"/>
      <c r="P65" s="45"/>
      <c r="Q65" s="39"/>
      <c r="R65" s="39"/>
      <c r="S65" s="39"/>
      <c r="T65" s="39"/>
      <c r="U65" s="39"/>
      <c r="V65" s="39"/>
    </row>
    <row r="66" spans="1:22" ht="39.75" hidden="1" customHeight="1" x14ac:dyDescent="0.25">
      <c r="A66" s="61" t="s">
        <v>54</v>
      </c>
      <c r="B66" s="61"/>
      <c r="C66" s="61"/>
      <c r="D66" s="61"/>
      <c r="E66" s="61"/>
      <c r="F66" s="43"/>
      <c r="G66" s="26"/>
      <c r="H66" s="44"/>
      <c r="I66" s="44"/>
      <c r="J66" s="44"/>
      <c r="K66" s="42"/>
      <c r="L66" s="39"/>
      <c r="M66" s="39"/>
      <c r="N66" s="39"/>
      <c r="O66" s="39"/>
      <c r="P66" s="45"/>
      <c r="Q66" s="39"/>
      <c r="R66" s="39"/>
      <c r="S66" s="39"/>
      <c r="T66" s="39"/>
      <c r="U66" s="39"/>
      <c r="V66" s="39"/>
    </row>
    <row r="67" spans="1:22" ht="13.5" hidden="1" customHeight="1" x14ac:dyDescent="0.25">
      <c r="A67" s="61" t="s">
        <v>55</v>
      </c>
      <c r="B67" s="61"/>
      <c r="C67" s="61"/>
      <c r="D67" s="61"/>
      <c r="E67" s="61"/>
      <c r="F67" s="46"/>
      <c r="G67" s="26"/>
      <c r="H67" s="47"/>
      <c r="I67" s="44"/>
      <c r="J67" s="44"/>
      <c r="K67" s="42"/>
      <c r="L67" s="39"/>
      <c r="M67" s="39"/>
      <c r="N67" s="39"/>
      <c r="O67" s="39"/>
      <c r="P67" s="45"/>
      <c r="Q67" s="39"/>
      <c r="R67" s="39"/>
      <c r="S67" s="39"/>
      <c r="T67" s="39"/>
      <c r="U67" s="39"/>
      <c r="V67" s="39"/>
    </row>
    <row r="68" spans="1:22" ht="32.1" customHeight="1" x14ac:dyDescent="0.25">
      <c r="A68" s="61" t="s">
        <v>56</v>
      </c>
      <c r="B68" s="61"/>
      <c r="C68" s="61"/>
      <c r="D68" s="61"/>
      <c r="E68" s="61"/>
      <c r="F68" s="43">
        <v>120000</v>
      </c>
      <c r="G68" s="26" t="s">
        <v>57</v>
      </c>
      <c r="H68" s="47">
        <v>201900010008727</v>
      </c>
      <c r="I68" s="44">
        <v>45809</v>
      </c>
      <c r="J68" s="44">
        <v>45809</v>
      </c>
      <c r="K68" s="26" t="s">
        <v>58</v>
      </c>
      <c r="L68" s="39"/>
      <c r="M68" s="39"/>
      <c r="N68" s="39"/>
      <c r="O68" s="39"/>
      <c r="P68" s="45"/>
      <c r="Q68" s="39"/>
      <c r="R68" s="39"/>
      <c r="S68" s="39"/>
      <c r="T68" s="39"/>
      <c r="U68" s="39"/>
      <c r="V68" s="39"/>
    </row>
    <row r="69" spans="1:22" ht="32.1" customHeight="1" x14ac:dyDescent="0.25">
      <c r="A69" s="61" t="s">
        <v>56</v>
      </c>
      <c r="B69" s="61"/>
      <c r="C69" s="61"/>
      <c r="D69" s="61"/>
      <c r="E69" s="61"/>
      <c r="F69" s="43">
        <v>320683.84999999998</v>
      </c>
      <c r="G69" s="26" t="s">
        <v>57</v>
      </c>
      <c r="H69" s="47">
        <v>201900010008727</v>
      </c>
      <c r="I69" s="44">
        <v>45839</v>
      </c>
      <c r="J69" s="44">
        <v>45839</v>
      </c>
      <c r="K69" s="26" t="s">
        <v>58</v>
      </c>
      <c r="L69" s="39"/>
      <c r="M69" s="39"/>
      <c r="N69" s="39"/>
      <c r="O69" s="39"/>
      <c r="P69" s="45"/>
      <c r="Q69" s="39"/>
      <c r="R69" s="39"/>
      <c r="S69" s="39"/>
      <c r="T69" s="39"/>
      <c r="U69" s="39"/>
      <c r="V69" s="39"/>
    </row>
    <row r="70" spans="1:22" ht="15.75" customHeight="1" x14ac:dyDescent="0.25">
      <c r="A70" s="62" t="s">
        <v>59</v>
      </c>
      <c r="B70" s="62"/>
      <c r="C70" s="62"/>
      <c r="D70" s="62"/>
      <c r="E70" s="62"/>
      <c r="F70" s="48">
        <f>F68+F69</f>
        <v>440683.85</v>
      </c>
      <c r="G70" s="49"/>
      <c r="H70" s="49"/>
      <c r="I70" s="49"/>
      <c r="J70" s="49"/>
      <c r="K70" s="49"/>
      <c r="L70" s="39"/>
      <c r="M70" s="39"/>
      <c r="N70" s="39"/>
      <c r="O70" s="39"/>
      <c r="P70" s="45"/>
      <c r="Q70" s="39"/>
      <c r="R70" s="39"/>
      <c r="S70" s="39"/>
      <c r="T70" s="39"/>
      <c r="U70" s="39"/>
      <c r="V70" s="39"/>
    </row>
    <row r="71" spans="1:22" ht="15.75" hidden="1" customHeight="1" x14ac:dyDescent="0.25">
      <c r="A71" s="63" t="s">
        <v>60</v>
      </c>
      <c r="B71" s="63"/>
      <c r="C71" s="63"/>
      <c r="D71" s="63"/>
      <c r="E71" s="63"/>
      <c r="F71" s="63"/>
      <c r="G71" s="63"/>
      <c r="H71" s="63"/>
      <c r="I71" s="45"/>
      <c r="J71" s="45"/>
      <c r="K71" s="45"/>
      <c r="L71" s="39"/>
      <c r="M71" s="39"/>
      <c r="N71" s="39"/>
      <c r="O71" s="39"/>
      <c r="P71" s="45"/>
      <c r="Q71" s="39"/>
      <c r="R71" s="39"/>
      <c r="S71" s="39"/>
      <c r="T71" s="39"/>
      <c r="U71" s="39"/>
      <c r="V71" s="39"/>
    </row>
    <row r="72" spans="1:22" s="45" customFormat="1" ht="15.75" customHeight="1" x14ac:dyDescent="0.25"/>
    <row r="73" spans="1:22" ht="12.75" customHeight="1" x14ac:dyDescent="0.25">
      <c r="A73" s="64" t="s">
        <v>61</v>
      </c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39"/>
      <c r="Q73" s="39"/>
      <c r="R73" s="39"/>
      <c r="S73" s="39"/>
      <c r="T73" s="39"/>
      <c r="U73" s="39"/>
      <c r="V73" s="39"/>
    </row>
    <row r="74" spans="1:22" s="51" customFormat="1" ht="141.4" customHeight="1" x14ac:dyDescent="0.25">
      <c r="A74" s="65" t="s">
        <v>62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6" t="s">
        <v>63</v>
      </c>
      <c r="M74" s="66"/>
      <c r="N74" s="66"/>
      <c r="O74" s="66"/>
      <c r="P74" s="50" t="s">
        <v>63</v>
      </c>
      <c r="Q74" s="50" t="s">
        <v>63</v>
      </c>
      <c r="R74" s="50" t="s">
        <v>63</v>
      </c>
      <c r="S74" s="50" t="s">
        <v>63</v>
      </c>
      <c r="T74" s="50" t="s">
        <v>63</v>
      </c>
      <c r="U74" s="50" t="s">
        <v>63</v>
      </c>
      <c r="V74" s="50" t="s">
        <v>63</v>
      </c>
    </row>
    <row r="75" spans="1:22" s="51" customFormat="1" ht="74.650000000000006" customHeight="1" x14ac:dyDescent="0.25">
      <c r="A75" s="67" t="s">
        <v>64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6" t="s">
        <v>63</v>
      </c>
      <c r="M75" s="66"/>
      <c r="N75" s="66"/>
      <c r="O75" s="66"/>
      <c r="P75" s="50" t="s">
        <v>63</v>
      </c>
      <c r="Q75" s="50" t="s">
        <v>63</v>
      </c>
      <c r="R75" s="50" t="s">
        <v>63</v>
      </c>
      <c r="S75" s="50" t="s">
        <v>63</v>
      </c>
      <c r="T75" s="50" t="s">
        <v>63</v>
      </c>
      <c r="U75" s="50" t="s">
        <v>63</v>
      </c>
      <c r="V75" s="50" t="s">
        <v>63</v>
      </c>
    </row>
    <row r="76" spans="1:22" s="51" customFormat="1" ht="58.7" customHeight="1" x14ac:dyDescent="0.25">
      <c r="A76" s="67" t="s">
        <v>65</v>
      </c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</row>
    <row r="77" spans="1:22" s="51" customFormat="1" ht="35.25" customHeight="1" x14ac:dyDescent="0.25">
      <c r="A77" s="67" t="s">
        <v>66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6" t="s">
        <v>63</v>
      </c>
      <c r="M77" s="66"/>
      <c r="N77" s="66"/>
      <c r="O77" s="66"/>
      <c r="P77" s="50" t="s">
        <v>63</v>
      </c>
      <c r="Q77" s="50" t="s">
        <v>63</v>
      </c>
      <c r="R77" s="50" t="s">
        <v>63</v>
      </c>
      <c r="S77" s="50" t="s">
        <v>63</v>
      </c>
      <c r="T77" s="50" t="s">
        <v>63</v>
      </c>
      <c r="U77" s="50" t="s">
        <v>63</v>
      </c>
      <c r="V77" s="50" t="s">
        <v>63</v>
      </c>
    </row>
    <row r="78" spans="1:22" s="51" customFormat="1" ht="26.1" customHeight="1" x14ac:dyDescent="0.2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6"/>
      <c r="M78" s="66"/>
      <c r="N78" s="66"/>
      <c r="O78" s="66"/>
      <c r="P78" s="50" t="s">
        <v>63</v>
      </c>
      <c r="Q78" s="50" t="s">
        <v>63</v>
      </c>
      <c r="R78" s="50" t="s">
        <v>63</v>
      </c>
      <c r="S78" s="50" t="s">
        <v>63</v>
      </c>
      <c r="T78" s="50" t="s">
        <v>63</v>
      </c>
      <c r="U78" s="50" t="s">
        <v>63</v>
      </c>
      <c r="V78" s="50" t="s">
        <v>63</v>
      </c>
    </row>
    <row r="79" spans="1:22" s="51" customFormat="1" ht="47.65" customHeight="1" x14ac:dyDescent="0.25">
      <c r="A79" s="67" t="s">
        <v>67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50" t="s">
        <v>63</v>
      </c>
      <c r="M79" s="50" t="s">
        <v>63</v>
      </c>
      <c r="N79" s="50" t="s">
        <v>63</v>
      </c>
      <c r="O79" s="50" t="s">
        <v>63</v>
      </c>
      <c r="P79" s="50" t="s">
        <v>63</v>
      </c>
      <c r="Q79" s="50" t="s">
        <v>63</v>
      </c>
      <c r="R79" s="50" t="s">
        <v>63</v>
      </c>
      <c r="S79" s="50" t="s">
        <v>63</v>
      </c>
      <c r="T79" s="50" t="s">
        <v>63</v>
      </c>
      <c r="U79" s="50" t="s">
        <v>63</v>
      </c>
      <c r="V79" s="50" t="s">
        <v>63</v>
      </c>
    </row>
    <row r="80" spans="1:22" ht="15" customHeight="1" x14ac:dyDescent="0.25">
      <c r="A80" s="68" t="s">
        <v>68</v>
      </c>
      <c r="B80" s="68" t="s">
        <v>63</v>
      </c>
      <c r="C80" s="68"/>
      <c r="D80" s="68"/>
      <c r="E80" s="68"/>
      <c r="F80" s="68"/>
      <c r="G80" s="68"/>
      <c r="H80" s="68"/>
      <c r="I80" s="68"/>
      <c r="J80" s="68"/>
      <c r="K80" s="68"/>
    </row>
    <row r="81" spans="1:22" x14ac:dyDescent="0.25">
      <c r="A81" s="52"/>
      <c r="B81" s="52"/>
      <c r="C81" s="53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</row>
    <row r="82" spans="1:22" x14ac:dyDescent="0.25">
      <c r="A82" s="52"/>
      <c r="B82" s="52"/>
      <c r="C82" s="53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</row>
    <row r="83" spans="1:22" x14ac:dyDescent="0.25">
      <c r="A83" s="52"/>
      <c r="B83" s="52"/>
      <c r="C83" s="53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</row>
    <row r="84" spans="1:22" ht="15" customHeight="1" x14ac:dyDescent="0.25">
      <c r="A84" s="52"/>
      <c r="B84" s="52"/>
      <c r="C84" s="53"/>
      <c r="D84" s="69"/>
      <c r="E84" s="69"/>
      <c r="F84" s="69"/>
      <c r="I84" s="69"/>
      <c r="J84" s="69"/>
      <c r="K84" s="69"/>
      <c r="L84" s="69"/>
      <c r="M84" s="52"/>
      <c r="N84" s="52"/>
      <c r="O84" s="52"/>
      <c r="P84" s="52"/>
      <c r="Q84" s="52"/>
      <c r="R84" s="52"/>
      <c r="S84" s="52"/>
      <c r="T84" s="52"/>
      <c r="U84" s="52"/>
      <c r="V84" s="52"/>
    </row>
    <row r="85" spans="1:22" ht="33" customHeight="1" x14ac:dyDescent="0.25">
      <c r="A85" s="52"/>
      <c r="B85" s="52"/>
      <c r="C85" s="53"/>
      <c r="D85" s="69"/>
      <c r="E85" s="69"/>
      <c r="F85" s="69"/>
      <c r="I85" s="69"/>
      <c r="J85" s="69"/>
      <c r="K85" s="69"/>
      <c r="L85" s="69"/>
      <c r="M85" s="52"/>
      <c r="N85" s="52"/>
      <c r="O85" s="52"/>
      <c r="P85" s="52"/>
      <c r="Q85" s="52"/>
      <c r="R85" s="52"/>
      <c r="S85" s="52"/>
      <c r="T85" s="52"/>
      <c r="U85" s="52"/>
      <c r="V85" s="52"/>
    </row>
    <row r="86" spans="1:22" ht="21.95" customHeight="1" x14ac:dyDescent="0.25">
      <c r="A86" s="70" t="s">
        <v>69</v>
      </c>
      <c r="B86" s="70"/>
      <c r="C86" s="70"/>
      <c r="D86" s="70"/>
      <c r="E86" s="70"/>
      <c r="F86" s="70"/>
      <c r="G86" s="70"/>
      <c r="H86" s="70"/>
      <c r="I86" s="70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</row>
    <row r="87" spans="1:22" ht="23.65" customHeight="1" x14ac:dyDescent="0.25">
      <c r="A87" s="54" t="s">
        <v>49</v>
      </c>
      <c r="B87" s="54" t="s">
        <v>70</v>
      </c>
      <c r="C87" s="54" t="s">
        <v>71</v>
      </c>
      <c r="D87" s="54" t="s">
        <v>72</v>
      </c>
      <c r="E87" s="54" t="s">
        <v>73</v>
      </c>
      <c r="F87" s="54" t="s">
        <v>74</v>
      </c>
      <c r="G87" s="71" t="s">
        <v>75</v>
      </c>
      <c r="H87" s="71"/>
      <c r="I87" s="54" t="s">
        <v>76</v>
      </c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</row>
    <row r="88" spans="1:22" ht="80.650000000000006" customHeight="1" x14ac:dyDescent="0.25">
      <c r="A88" s="55">
        <v>202300036016152</v>
      </c>
      <c r="B88" s="56">
        <v>45749</v>
      </c>
      <c r="C88" s="55" t="s">
        <v>77</v>
      </c>
      <c r="D88" s="55">
        <v>4</v>
      </c>
      <c r="E88" s="55">
        <v>15000100</v>
      </c>
      <c r="F88" s="55" t="s">
        <v>78</v>
      </c>
      <c r="G88" s="72" t="s">
        <v>79</v>
      </c>
      <c r="H88" s="72"/>
      <c r="I88" s="57">
        <v>10000000</v>
      </c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</row>
    <row r="89" spans="1:22" ht="80.650000000000006" customHeight="1" x14ac:dyDescent="0.25">
      <c r="A89" s="55">
        <v>202400010057733</v>
      </c>
      <c r="B89" s="56">
        <v>45817</v>
      </c>
      <c r="C89" s="58" t="s">
        <v>80</v>
      </c>
      <c r="D89" s="55">
        <v>4</v>
      </c>
      <c r="E89" s="55">
        <v>15000100</v>
      </c>
      <c r="F89" s="55" t="s">
        <v>81</v>
      </c>
      <c r="G89" s="73" t="s">
        <v>82</v>
      </c>
      <c r="H89" s="73"/>
      <c r="I89" s="57">
        <v>4980</v>
      </c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</row>
    <row r="90" spans="1:22" ht="80.650000000000006" customHeight="1" x14ac:dyDescent="0.25">
      <c r="A90" s="55">
        <v>202300036016152</v>
      </c>
      <c r="B90" s="56">
        <v>45861</v>
      </c>
      <c r="C90" s="55" t="s">
        <v>83</v>
      </c>
      <c r="D90" s="55">
        <v>4</v>
      </c>
      <c r="E90" s="55">
        <v>15000100</v>
      </c>
      <c r="F90" s="55" t="s">
        <v>84</v>
      </c>
      <c r="G90" s="73" t="s">
        <v>85</v>
      </c>
      <c r="H90" s="73"/>
      <c r="I90" s="57">
        <v>11404398.880000001</v>
      </c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</row>
    <row r="91" spans="1:22" ht="80.650000000000006" customHeight="1" x14ac:dyDescent="0.25">
      <c r="A91" s="55">
        <v>202300036016152</v>
      </c>
      <c r="B91" s="56">
        <v>45861</v>
      </c>
      <c r="C91" s="55" t="s">
        <v>83</v>
      </c>
      <c r="D91" s="55">
        <v>4</v>
      </c>
      <c r="E91" s="55">
        <v>15000100</v>
      </c>
      <c r="F91" s="55" t="s">
        <v>86</v>
      </c>
      <c r="G91" s="73" t="s">
        <v>85</v>
      </c>
      <c r="H91" s="73"/>
      <c r="I91" s="57">
        <v>11404398.880000001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</row>
    <row r="92" spans="1:22" ht="80.650000000000006" customHeight="1" x14ac:dyDescent="0.25">
      <c r="A92" s="55">
        <v>202500010042692</v>
      </c>
      <c r="B92" s="56">
        <v>45856</v>
      </c>
      <c r="C92" s="55" t="s">
        <v>87</v>
      </c>
      <c r="D92" s="55">
        <v>4</v>
      </c>
      <c r="E92" s="55">
        <v>15000100</v>
      </c>
      <c r="F92" s="55" t="s">
        <v>81</v>
      </c>
      <c r="G92" s="73" t="s">
        <v>88</v>
      </c>
      <c r="H92" s="73"/>
      <c r="I92" s="57">
        <v>2190</v>
      </c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</row>
    <row r="93" spans="1:22" ht="22.9" customHeight="1" x14ac:dyDescent="0.25">
      <c r="A93" s="74"/>
      <c r="B93" s="74"/>
      <c r="C93" s="74"/>
      <c r="D93" s="74"/>
      <c r="E93" s="74"/>
      <c r="F93" s="74"/>
      <c r="G93" s="74" t="s">
        <v>89</v>
      </c>
      <c r="H93" s="74"/>
      <c r="I93" s="59">
        <f>SUM(I88:I92)</f>
        <v>32815967.760000005</v>
      </c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</row>
    <row r="94" spans="1:22" x14ac:dyDescent="0.25">
      <c r="A94" s="52"/>
      <c r="B94" s="52"/>
      <c r="C94" s="53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</row>
    <row r="95" spans="1:22" x14ac:dyDescent="0.25">
      <c r="A95" s="52"/>
      <c r="B95" s="52"/>
      <c r="C95" s="53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</row>
    <row r="96" spans="1:22" x14ac:dyDescent="0.25">
      <c r="A96" s="52"/>
      <c r="B96" s="52"/>
      <c r="C96" s="53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</row>
    <row r="97" spans="1:22" x14ac:dyDescent="0.25">
      <c r="A97" s="52"/>
      <c r="B97" s="52"/>
      <c r="C97" s="53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</row>
    <row r="98" spans="1:22" x14ac:dyDescent="0.25">
      <c r="A98" s="52"/>
      <c r="B98" s="52"/>
      <c r="C98" s="53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</row>
    <row r="99" spans="1:22" x14ac:dyDescent="0.25">
      <c r="A99" s="52"/>
      <c r="B99" s="52"/>
      <c r="C99" s="53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</row>
    <row r="100" spans="1:22" x14ac:dyDescent="0.25">
      <c r="A100" s="52"/>
      <c r="B100" s="52"/>
      <c r="C100" s="53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</row>
    <row r="101" spans="1:22" x14ac:dyDescent="0.25">
      <c r="A101" s="52"/>
      <c r="B101" s="52"/>
      <c r="C101" s="53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</row>
    <row r="102" spans="1:22" x14ac:dyDescent="0.25">
      <c r="A102" s="52"/>
      <c r="B102" s="52"/>
      <c r="C102" s="53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</row>
    <row r="103" spans="1:22" x14ac:dyDescent="0.25">
      <c r="A103" s="52"/>
      <c r="B103" s="52"/>
      <c r="C103" s="53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</row>
    <row r="104" spans="1:22" x14ac:dyDescent="0.25">
      <c r="A104" s="52"/>
      <c r="B104" s="52"/>
      <c r="C104" s="53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</row>
    <row r="105" spans="1:22" x14ac:dyDescent="0.25">
      <c r="A105" s="52"/>
      <c r="B105" s="52"/>
      <c r="C105" s="53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</row>
    <row r="106" spans="1:22" x14ac:dyDescent="0.25">
      <c r="A106" s="52"/>
      <c r="B106" s="52"/>
      <c r="C106" s="53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</row>
    <row r="107" spans="1:22" x14ac:dyDescent="0.25">
      <c r="A107" s="52"/>
      <c r="B107" s="52"/>
      <c r="C107" s="53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</row>
    <row r="108" spans="1:22" x14ac:dyDescent="0.25">
      <c r="A108" s="52"/>
      <c r="B108" s="52"/>
      <c r="C108" s="53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</row>
    <row r="109" spans="1:22" x14ac:dyDescent="0.25">
      <c r="A109" s="52"/>
      <c r="B109" s="52"/>
      <c r="C109" s="53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</row>
    <row r="110" spans="1:22" x14ac:dyDescent="0.25">
      <c r="A110" s="52"/>
      <c r="B110" s="52"/>
      <c r="C110" s="53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</row>
    <row r="111" spans="1:22" x14ac:dyDescent="0.25">
      <c r="A111" s="52"/>
      <c r="B111" s="52"/>
      <c r="C111" s="53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</row>
    <row r="112" spans="1:22" x14ac:dyDescent="0.25">
      <c r="A112" s="52"/>
      <c r="B112" s="52"/>
      <c r="C112" s="53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</row>
    <row r="113" spans="1:22" x14ac:dyDescent="0.25">
      <c r="A113" s="52"/>
      <c r="B113" s="52"/>
      <c r="C113" s="53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</row>
    <row r="114" spans="1:22" x14ac:dyDescent="0.25">
      <c r="A114" s="52"/>
      <c r="B114" s="52"/>
      <c r="C114" s="53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</row>
    <row r="115" spans="1:22" x14ac:dyDescent="0.25">
      <c r="A115" s="52"/>
      <c r="B115" s="52"/>
      <c r="C115" s="53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</row>
    <row r="116" spans="1:22" x14ac:dyDescent="0.25">
      <c r="A116" s="52"/>
      <c r="B116" s="52"/>
      <c r="C116" s="53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</row>
    <row r="117" spans="1:22" x14ac:dyDescent="0.25">
      <c r="A117" s="52"/>
      <c r="B117" s="52"/>
      <c r="C117" s="53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</row>
    <row r="118" spans="1:22" x14ac:dyDescent="0.25">
      <c r="A118" s="52"/>
      <c r="B118" s="52"/>
      <c r="C118" s="53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</row>
    <row r="119" spans="1:22" x14ac:dyDescent="0.25">
      <c r="A119" s="52"/>
      <c r="B119" s="52"/>
      <c r="C119" s="53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</row>
    <row r="120" spans="1:22" x14ac:dyDescent="0.25">
      <c r="A120" s="52"/>
      <c r="B120" s="52"/>
      <c r="C120" s="53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</row>
    <row r="121" spans="1:22" x14ac:dyDescent="0.25">
      <c r="A121" s="52"/>
      <c r="B121" s="52"/>
      <c r="C121" s="53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</row>
    <row r="122" spans="1:22" x14ac:dyDescent="0.25">
      <c r="A122" s="52"/>
      <c r="B122" s="52"/>
      <c r="C122" s="53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</row>
  </sheetData>
  <autoFilter ref="A64:K71" xr:uid="{00000000-0009-0000-0000-000000000000}"/>
  <mergeCells count="66">
    <mergeCell ref="G92:H92"/>
    <mergeCell ref="A93:F93"/>
    <mergeCell ref="G93:H93"/>
    <mergeCell ref="G87:H87"/>
    <mergeCell ref="G88:H88"/>
    <mergeCell ref="G89:H89"/>
    <mergeCell ref="G90:H90"/>
    <mergeCell ref="G91:H91"/>
    <mergeCell ref="D84:F84"/>
    <mergeCell ref="I84:L84"/>
    <mergeCell ref="D85:F85"/>
    <mergeCell ref="I85:L85"/>
    <mergeCell ref="A86:I86"/>
    <mergeCell ref="A76:K76"/>
    <mergeCell ref="A77:K78"/>
    <mergeCell ref="L77:O78"/>
    <mergeCell ref="A79:K79"/>
    <mergeCell ref="A80:K80"/>
    <mergeCell ref="A71:H71"/>
    <mergeCell ref="A73:O73"/>
    <mergeCell ref="A74:K74"/>
    <mergeCell ref="L74:O74"/>
    <mergeCell ref="A75:K75"/>
    <mergeCell ref="L75:O75"/>
    <mergeCell ref="A66:E66"/>
    <mergeCell ref="A67:E67"/>
    <mergeCell ref="A68:E68"/>
    <mergeCell ref="A69:E69"/>
    <mergeCell ref="A70:E70"/>
    <mergeCell ref="A60:E60"/>
    <mergeCell ref="A61:E61"/>
    <mergeCell ref="A63:K63"/>
    <mergeCell ref="A64:E64"/>
    <mergeCell ref="A65:E65"/>
    <mergeCell ref="A54:E54"/>
    <mergeCell ref="A55:E56"/>
    <mergeCell ref="A57:E57"/>
    <mergeCell ref="A58:E58"/>
    <mergeCell ref="A59:E59"/>
    <mergeCell ref="A19:V19"/>
    <mergeCell ref="A20:A22"/>
    <mergeCell ref="C20:V20"/>
    <mergeCell ref="B21:B22"/>
    <mergeCell ref="C21:C22"/>
    <mergeCell ref="D21:F21"/>
    <mergeCell ref="G21:I21"/>
    <mergeCell ref="K21:N21"/>
    <mergeCell ref="O21:P21"/>
    <mergeCell ref="R21:S21"/>
    <mergeCell ref="T21:U21"/>
    <mergeCell ref="V21:V22"/>
    <mergeCell ref="A14:V14"/>
    <mergeCell ref="A15:V15"/>
    <mergeCell ref="A16:O16"/>
    <mergeCell ref="A17:V17"/>
    <mergeCell ref="A18:V18"/>
    <mergeCell ref="A8:V8"/>
    <mergeCell ref="A9:N9"/>
    <mergeCell ref="A10:N10"/>
    <mergeCell ref="A11:V11"/>
    <mergeCell ref="A12:N12"/>
    <mergeCell ref="A1:V1"/>
    <mergeCell ref="A3:V3"/>
    <mergeCell ref="A5:V5"/>
    <mergeCell ref="A6:N6"/>
    <mergeCell ref="A7:N7"/>
  </mergeCells>
  <pageMargins left="0.51180555555555596" right="0.51180555555555596" top="0.63472222222222197" bottom="0.78749999999999998" header="0.511811023622047" footer="0.51180555555555596"/>
  <pageSetup paperSize="9" fitToHeight="0" orientation="landscape" horizontalDpi="300" verticalDpi="300"/>
  <headerFooter>
    <oddFooter>&amp;LÁrea Responsável: SUPECC/SGI/SES&amp;RPág &amp;P de &amp;N - &amp;D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2072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HETRIN</vt:lpstr>
      <vt:lpstr>HETRIN!Area_de_impressao</vt:lpstr>
      <vt:lpstr>HETRIN!Titulos_de_impressao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Kátia Mendes Magalhães</dc:creator>
  <dc:description/>
  <cp:lastModifiedBy>Dell</cp:lastModifiedBy>
  <cp:revision>114</cp:revision>
  <dcterms:created xsi:type="dcterms:W3CDTF">2025-01-22T12:11:18Z</dcterms:created>
  <dcterms:modified xsi:type="dcterms:W3CDTF">2025-11-12T14:22:12Z</dcterms:modified>
  <dc:language>pt-BR</dc:language>
</cp:coreProperties>
</file>