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09-2025\"/>
    </mc:Choice>
  </mc:AlternateContent>
  <xr:revisionPtr revIDLastSave="0" documentId="8_{DF43A551-6380-48E2-A983-30ACB3FEBA3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TEMBR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6" i="19" l="1"/>
  <c r="B111" i="19"/>
  <c r="B124" i="19"/>
  <c r="B93" i="19"/>
  <c r="B65" i="19"/>
  <c r="B40" i="19"/>
  <c r="B57" i="19"/>
  <c r="B173" i="19"/>
  <c r="B27" i="19"/>
  <c r="B81" i="19"/>
  <c r="B63" i="19"/>
  <c r="B200" i="19" l="1"/>
  <c r="B171" i="19"/>
  <c r="B25" i="19"/>
  <c r="B54" i="19"/>
  <c r="B140" i="19"/>
  <c r="B131" i="19" s="1"/>
  <c r="B155" i="19" l="1"/>
  <c r="B166" i="19"/>
  <c r="B157" i="19"/>
  <c r="B130" i="19" s="1"/>
  <c r="B125" i="19"/>
  <c r="B206" i="19"/>
  <c r="B169" i="19"/>
  <c r="B163" i="19"/>
  <c r="B106" i="19"/>
  <c r="B108" i="19" s="1"/>
  <c r="B79" i="19"/>
  <c r="B90" i="19" s="1"/>
  <c r="B127" i="19" l="1"/>
  <c r="B128" i="19"/>
  <c r="B164" i="19"/>
  <c r="B110" i="19"/>
  <c r="B92" i="19"/>
  <c r="B56" i="19"/>
</calcChain>
</file>

<file path=xl/sharedStrings.xml><?xml version="1.0" encoding="utf-8"?>
<sst xmlns="http://schemas.openxmlformats.org/spreadsheetml/2006/main" count="196" uniqueCount="160">
  <si>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</si>
  <si>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</si>
  <si>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</si>
  <si>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</si>
  <si>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</si>
  <si>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</si>
  <si>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</si>
  <si>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</si>
  <si>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</si>
  <si>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</si>
  <si>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</si>
  <si>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</si>
  <si>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</si>
  <si>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</si>
  <si>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</si>
  <si>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</si>
  <si>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</si>
  <si>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</si>
  <si>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</si>
  <si>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</si>
  <si>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</si>
  <si>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</si>
  <si>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</si>
  <si>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</si>
  <si>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</si>
  <si>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</si>
  <si>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</si>
  <si>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</si>
  <si>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</si>
  <si>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</si>
  <si>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</si>
  <si>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</si>
  <si>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</si>
  <si>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</si>
  <si>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</si>
  <si>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</si>
  <si>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</si>
  <si>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</si>
  <si>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</si>
  <si>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</si>
  <si>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</si>
  <si>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</si>
  <si>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</si>
  <si>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</si>
  <si>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</si>
  <si>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</si>
  <si>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</si>
  <si>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</si>
  <si>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</si>
  <si>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</si>
  <si>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</si>
  <si>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</si>
  <si>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</si>
  <si>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</si>
  <si>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</si>
  <si>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</si>
  <si>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</si>
  <si>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</si>
  <si>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</si>
  <si>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</si>
  <si>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</si>
  <si>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</si>
  <si>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</si>
  <si>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</si>
  <si>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</si>
  <si>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</si>
  <si>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</si>
  <si>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</si>
  <si>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</si>
  <si>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</si>
  <si>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</si>
  <si>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</si>
  <si>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</si>
  <si>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</si>
  <si>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</si>
  <si>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</si>
  <si>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</si>
  <si>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</si>
  <si>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</si>
  <si>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</si>
  <si>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</si>
  <si>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</si>
  <si>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</si>
  <si>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</si>
  <si>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</si>
  <si>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</si>
  <si>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</si>
  <si>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</si>
  <si>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</si>
  <si>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</si>
  <si>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</si>
  <si>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</si>
  <si>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</si>
  <si>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</si>
  <si>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</si>
  <si>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</si>
  <si>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</si>
  <si>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</si>
  <si>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</si>
  <si>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</si>
  <si>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</si>
  <si>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</si>
  <si>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</si>
  <si>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</si>
  <si>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</si>
  <si>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</si>
  <si>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</si>
  <si>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</si>
  <si>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</si>
  <si>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</si>
  <si>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</si>
  <si>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</si>
  <si>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</si>
  <si>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</si>
  <si>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</si>
  <si>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</si>
  <si>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</si>
  <si>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</si>
  <si>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</si>
  <si>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</si>
  <si>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</si>
  <si>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</si>
  <si>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</si>
  <si>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</si>
  <si>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</si>
  <si>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</si>
  <si>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</si>
  <si>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</si>
  <si>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</si>
  <si>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</si>
  <si>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</si>
  <si>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</si>
  <si>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</si>
  <si>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</si>
  <si>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</si>
  <si>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</si>
  <si>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</si>
  <si>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</si>
  <si>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</si>
  <si>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</si>
  <si>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</si>
  <si>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</si>
  <si>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</si>
  <si>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</si>
  <si>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</si>
  <si>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</si>
  <si>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</si>
  <si>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</si>
  <si>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</si>
  <si>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</si>
  <si>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</si>
  <si>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</si>
  <si>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</si>
  <si>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</si>
  <si>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</si>
  <si>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</si>
  <si>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</si>
  <si>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Competência:  SETEMBRO/2025</t>
  </si>
  <si>
    <t>7. SALDO BANCÁRIO FINAL EM 30.09.2025</t>
  </si>
  <si>
    <t>Trindade,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</si>
</sst>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5"/>
  <sheetViews>
    <sheetView tabSelected="1" workbookViewId="0">
      <selection activeCell="A211" sqref="A211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143</v>
      </c>
      <c r="B8" s="98"/>
    </row>
    <row r="9" spans="1:2" ht="33.75" customHeight="1" x14ac:dyDescent="0.25">
      <c r="A9" s="99" t="s">
        <v>144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81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82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157</v>
      </c>
      <c r="B24" s="93"/>
    </row>
    <row r="25" spans="1:2" ht="13.5" customHeight="1" x14ac:dyDescent="0.25">
      <c r="A25" s="58" t="s">
        <v>10</v>
      </c>
      <c r="B25" s="59">
        <f>SUM(B26+B27+B40)</f>
        <v>36739906.93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0.04</v>
      </c>
    </row>
    <row r="28" spans="1:2" ht="13.5" customHeight="1" x14ac:dyDescent="0.25">
      <c r="A28" s="74" t="s">
        <v>90</v>
      </c>
      <c r="B28" s="83">
        <v>0</v>
      </c>
    </row>
    <row r="29" spans="1:2" ht="13.5" customHeight="1" x14ac:dyDescent="0.25">
      <c r="A29" s="5" t="s">
        <v>91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92</v>
      </c>
      <c r="B31" s="50">
        <v>0</v>
      </c>
    </row>
    <row r="32" spans="1:2" ht="13.5" customHeight="1" x14ac:dyDescent="0.25">
      <c r="A32" s="5" t="s">
        <v>124</v>
      </c>
      <c r="B32" s="26">
        <v>0</v>
      </c>
    </row>
    <row r="33" spans="1:2" ht="13.5" customHeight="1" x14ac:dyDescent="0.25">
      <c r="A33" s="5" t="s">
        <v>146</v>
      </c>
      <c r="B33" s="26">
        <v>0</v>
      </c>
    </row>
    <row r="34" spans="1:2" ht="13.5" customHeight="1" x14ac:dyDescent="0.25">
      <c r="A34" s="5" t="s">
        <v>121</v>
      </c>
      <c r="B34" s="26">
        <v>0.04</v>
      </c>
    </row>
    <row r="35" spans="1:2" ht="13.5" customHeight="1" x14ac:dyDescent="0.25">
      <c r="A35" s="5" t="s">
        <v>122</v>
      </c>
      <c r="B35" s="26">
        <v>0</v>
      </c>
    </row>
    <row r="36" spans="1:2" ht="13.5" customHeight="1" x14ac:dyDescent="0.25">
      <c r="A36" s="5" t="s">
        <v>120</v>
      </c>
      <c r="B36" s="26">
        <v>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93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36739906.890000001</v>
      </c>
    </row>
    <row r="41" spans="1:2" ht="13.5" customHeight="1" x14ac:dyDescent="0.25">
      <c r="A41" s="5" t="s">
        <v>123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125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94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95</v>
      </c>
      <c r="B47" s="27">
        <v>0</v>
      </c>
    </row>
    <row r="48" spans="1:2" ht="13.5" customHeight="1" x14ac:dyDescent="0.25">
      <c r="A48" s="5" t="s">
        <v>147</v>
      </c>
      <c r="B48" s="27">
        <v>15152483.640000001</v>
      </c>
    </row>
    <row r="49" spans="1:2" ht="13.5" customHeight="1" x14ac:dyDescent="0.25">
      <c r="A49" s="5" t="s">
        <v>148</v>
      </c>
      <c r="B49" s="27">
        <v>4414569.92</v>
      </c>
    </row>
    <row r="50" spans="1:2" ht="13.5" customHeight="1" x14ac:dyDescent="0.25">
      <c r="A50" s="5" t="s">
        <v>149</v>
      </c>
      <c r="B50" s="27">
        <v>1401033.14</v>
      </c>
    </row>
    <row r="51" spans="1:2" ht="13.5" customHeight="1" x14ac:dyDescent="0.25">
      <c r="A51" s="5" t="s">
        <v>126</v>
      </c>
      <c r="B51" s="27">
        <v>0</v>
      </c>
    </row>
    <row r="52" spans="1:2" ht="13.5" customHeight="1" x14ac:dyDescent="0.25">
      <c r="A52" s="5" t="s">
        <v>145</v>
      </c>
      <c r="B52" s="27">
        <v>5995.93</v>
      </c>
    </row>
    <row r="53" spans="1:2" ht="13.5" customHeight="1" x14ac:dyDescent="0.25">
      <c r="A53" s="5" t="s">
        <v>151</v>
      </c>
      <c r="B53" s="27">
        <v>15765824.26</v>
      </c>
    </row>
    <row r="54" spans="1:2" ht="13.5" customHeight="1" x14ac:dyDescent="0.25">
      <c r="A54" s="85" t="s">
        <v>20</v>
      </c>
      <c r="B54" s="73">
        <f>SUM(B26+B27+B40)</f>
        <v>36739906.93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SUM(B57+B63+B65+B79+B81)</f>
        <v>7176412.1600000001</v>
      </c>
    </row>
    <row r="57" spans="1:2" ht="13.5" customHeight="1" x14ac:dyDescent="0.25">
      <c r="A57" s="41" t="s">
        <v>84</v>
      </c>
      <c r="B57" s="28">
        <f>B60+B61+B62</f>
        <v>6057463.5499999998</v>
      </c>
    </row>
    <row r="58" spans="1:2" ht="13.5" customHeight="1" x14ac:dyDescent="0.25">
      <c r="A58" s="8" t="s">
        <v>85</v>
      </c>
      <c r="B58" s="27">
        <v>0</v>
      </c>
    </row>
    <row r="59" spans="1:2" ht="13.5" customHeight="1" x14ac:dyDescent="0.25">
      <c r="A59" s="8" t="s">
        <v>86</v>
      </c>
      <c r="B59" s="27">
        <v>0</v>
      </c>
    </row>
    <row r="60" spans="1:2" ht="13.5" customHeight="1" x14ac:dyDescent="0.25">
      <c r="A60" s="8" t="s">
        <v>127</v>
      </c>
      <c r="B60" s="27">
        <v>5516095.8499999996</v>
      </c>
    </row>
    <row r="61" spans="1:2" ht="13.5" customHeight="1" x14ac:dyDescent="0.25">
      <c r="A61" s="8" t="s">
        <v>128</v>
      </c>
      <c r="B61" s="27">
        <v>541367.69999999995</v>
      </c>
    </row>
    <row r="62" spans="1:2" ht="13.5" customHeight="1" x14ac:dyDescent="0.25">
      <c r="A62" s="53" t="s">
        <v>150</v>
      </c>
      <c r="B62" s="27">
        <v>0</v>
      </c>
    </row>
    <row r="63" spans="1:2" ht="13.5" customHeight="1" x14ac:dyDescent="0.25">
      <c r="A63" s="41" t="s">
        <v>22</v>
      </c>
      <c r="B63" s="42">
        <f>B64</f>
        <v>0</v>
      </c>
    </row>
    <row r="64" spans="1:2" ht="13.5" customHeight="1" x14ac:dyDescent="0.25">
      <c r="A64" s="8" t="s">
        <v>129</v>
      </c>
      <c r="B64" s="29">
        <v>0</v>
      </c>
    </row>
    <row r="65" spans="1:2" ht="13.5" customHeight="1" x14ac:dyDescent="0.25">
      <c r="A65" s="47" t="s">
        <v>23</v>
      </c>
      <c r="B65" s="52">
        <f>SUM(B66:B78)</f>
        <v>410248.05000000005</v>
      </c>
    </row>
    <row r="66" spans="1:2" ht="13.5" customHeight="1" x14ac:dyDescent="0.25">
      <c r="A66" s="53" t="s">
        <v>130</v>
      </c>
      <c r="B66" s="54">
        <v>0</v>
      </c>
    </row>
    <row r="67" spans="1:2" ht="13.5" customHeight="1" x14ac:dyDescent="0.25">
      <c r="A67" s="53" t="s">
        <v>115</v>
      </c>
      <c r="B67" s="54">
        <v>0</v>
      </c>
    </row>
    <row r="68" spans="1:2" ht="13.5" customHeight="1" x14ac:dyDescent="0.25">
      <c r="A68" s="53" t="s">
        <v>118</v>
      </c>
      <c r="B68" s="54">
        <v>0</v>
      </c>
    </row>
    <row r="69" spans="1:2" ht="13.5" customHeight="1" x14ac:dyDescent="0.25">
      <c r="A69" s="53" t="s">
        <v>131</v>
      </c>
      <c r="B69" s="54">
        <v>0</v>
      </c>
    </row>
    <row r="70" spans="1:2" ht="13.5" customHeight="1" x14ac:dyDescent="0.25">
      <c r="A70" s="53" t="s">
        <v>109</v>
      </c>
      <c r="B70" s="54">
        <v>0</v>
      </c>
    </row>
    <row r="71" spans="1:2" ht="13.5" customHeight="1" x14ac:dyDescent="0.25">
      <c r="A71" s="53" t="s">
        <v>112</v>
      </c>
      <c r="B71" s="54">
        <v>0</v>
      </c>
    </row>
    <row r="72" spans="1:2" ht="13.5" customHeight="1" x14ac:dyDescent="0.25">
      <c r="A72" s="7" t="s">
        <v>117</v>
      </c>
      <c r="B72" s="27">
        <v>0</v>
      </c>
    </row>
    <row r="73" spans="1:2" ht="13.5" customHeight="1" x14ac:dyDescent="0.25">
      <c r="A73" s="5" t="s">
        <v>147</v>
      </c>
      <c r="B73" s="54">
        <v>203534.32</v>
      </c>
    </row>
    <row r="74" spans="1:2" ht="13.5" customHeight="1" x14ac:dyDescent="0.25">
      <c r="A74" s="5" t="s">
        <v>149</v>
      </c>
      <c r="B74" s="54">
        <v>19364.099999999999</v>
      </c>
    </row>
    <row r="75" spans="1:2" ht="13.5" customHeight="1" x14ac:dyDescent="0.25">
      <c r="A75" s="53" t="s">
        <v>111</v>
      </c>
      <c r="B75" s="54">
        <v>0</v>
      </c>
    </row>
    <row r="76" spans="1:2" ht="13.5" customHeight="1" x14ac:dyDescent="0.25">
      <c r="A76" s="53" t="s">
        <v>152</v>
      </c>
      <c r="B76" s="54">
        <v>70.45</v>
      </c>
    </row>
    <row r="77" spans="1:2" ht="13.5" customHeight="1" x14ac:dyDescent="0.25">
      <c r="A77" s="53" t="s">
        <v>153</v>
      </c>
      <c r="B77" s="54">
        <v>0</v>
      </c>
    </row>
    <row r="78" spans="1:2" ht="13.5" customHeight="1" x14ac:dyDescent="0.25">
      <c r="A78" s="5" t="s">
        <v>151</v>
      </c>
      <c r="B78" s="54">
        <v>187279.18</v>
      </c>
    </row>
    <row r="79" spans="1:2" ht="13.5" customHeight="1" x14ac:dyDescent="0.25">
      <c r="A79" s="47" t="s">
        <v>24</v>
      </c>
      <c r="B79" s="52">
        <f>B80</f>
        <v>36706.620000000003</v>
      </c>
    </row>
    <row r="80" spans="1:2" ht="13.5" customHeight="1" x14ac:dyDescent="0.25">
      <c r="A80" s="5" t="s">
        <v>148</v>
      </c>
      <c r="B80" s="54">
        <v>36706.620000000003</v>
      </c>
    </row>
    <row r="81" spans="1:2" ht="13.5" customHeight="1" x14ac:dyDescent="0.25">
      <c r="A81" s="47" t="s">
        <v>25</v>
      </c>
      <c r="B81" s="52">
        <f>SUM(B82:B89)</f>
        <v>671993.94</v>
      </c>
    </row>
    <row r="82" spans="1:2" ht="13.5" customHeight="1" x14ac:dyDescent="0.25">
      <c r="A82" s="9" t="s">
        <v>26</v>
      </c>
      <c r="B82" s="27">
        <v>6810.32</v>
      </c>
    </row>
    <row r="83" spans="1:2" ht="13.5" customHeight="1" x14ac:dyDescent="0.25">
      <c r="A83" s="9" t="s">
        <v>78</v>
      </c>
      <c r="B83" s="27">
        <v>0</v>
      </c>
    </row>
    <row r="84" spans="1:2" ht="13.5" customHeight="1" x14ac:dyDescent="0.25">
      <c r="A84" s="9" t="s">
        <v>83</v>
      </c>
      <c r="B84" s="27">
        <v>665183.62</v>
      </c>
    </row>
    <row r="85" spans="1:2" ht="13.5" customHeight="1" x14ac:dyDescent="0.25">
      <c r="A85" s="9" t="s">
        <v>27</v>
      </c>
      <c r="B85" s="27">
        <v>0</v>
      </c>
    </row>
    <row r="86" spans="1:2" ht="13.5" customHeight="1" x14ac:dyDescent="0.25">
      <c r="A86" s="9" t="s">
        <v>80</v>
      </c>
      <c r="B86" s="27">
        <v>0</v>
      </c>
    </row>
    <row r="87" spans="1:2" ht="13.5" customHeight="1" x14ac:dyDescent="0.25">
      <c r="A87" s="9" t="s">
        <v>28</v>
      </c>
      <c r="B87" s="27">
        <v>0</v>
      </c>
    </row>
    <row r="88" spans="1:2" ht="13.5" customHeight="1" x14ac:dyDescent="0.25">
      <c r="A88" s="9" t="s">
        <v>88</v>
      </c>
      <c r="B88" s="27">
        <v>0</v>
      </c>
    </row>
    <row r="89" spans="1:2" ht="13.5" customHeight="1" x14ac:dyDescent="0.25">
      <c r="A89" s="9" t="s">
        <v>29</v>
      </c>
      <c r="B89" s="29">
        <v>0</v>
      </c>
    </row>
    <row r="90" spans="1:2" ht="13.5" customHeight="1" x14ac:dyDescent="0.25">
      <c r="A90" s="86" t="s">
        <v>30</v>
      </c>
      <c r="B90" s="76">
        <f>SUM(B57+B63+B65+B79+B81)</f>
        <v>7176412.1600000001</v>
      </c>
    </row>
    <row r="91" spans="1:2" ht="13.5" customHeight="1" x14ac:dyDescent="0.25">
      <c r="A91" s="10"/>
      <c r="B91" s="11"/>
    </row>
    <row r="92" spans="1:2" ht="13.5" customHeight="1" x14ac:dyDescent="0.25">
      <c r="A92" s="61" t="s">
        <v>31</v>
      </c>
      <c r="B92" s="62">
        <f>SUM(B93+B106)</f>
        <v>11171532.5</v>
      </c>
    </row>
    <row r="93" spans="1:2" ht="13.5" customHeight="1" x14ac:dyDescent="0.25">
      <c r="A93" s="41" t="s">
        <v>32</v>
      </c>
      <c r="B93" s="42">
        <f>SUM(B94:B105)</f>
        <v>9542762.6400000006</v>
      </c>
    </row>
    <row r="94" spans="1:2" ht="13.5" customHeight="1" x14ac:dyDescent="0.25">
      <c r="A94" s="7" t="s">
        <v>132</v>
      </c>
      <c r="B94" s="27">
        <v>0</v>
      </c>
    </row>
    <row r="95" spans="1:2" ht="13.5" customHeight="1" x14ac:dyDescent="0.25">
      <c r="A95" s="7" t="s">
        <v>115</v>
      </c>
      <c r="B95" s="27">
        <v>0</v>
      </c>
    </row>
    <row r="96" spans="1:2" ht="13.5" customHeight="1" x14ac:dyDescent="0.25">
      <c r="A96" s="7" t="s">
        <v>131</v>
      </c>
      <c r="B96" s="27">
        <v>0</v>
      </c>
    </row>
    <row r="97" spans="1:2" ht="13.5" customHeight="1" x14ac:dyDescent="0.25">
      <c r="A97" s="7" t="s">
        <v>109</v>
      </c>
      <c r="B97" s="29">
        <v>0</v>
      </c>
    </row>
    <row r="98" spans="1:2" ht="13.5" customHeight="1" x14ac:dyDescent="0.25">
      <c r="A98" s="5" t="s">
        <v>112</v>
      </c>
      <c r="B98" s="29">
        <v>0</v>
      </c>
    </row>
    <row r="99" spans="1:2" ht="13.5" customHeight="1" x14ac:dyDescent="0.25">
      <c r="A99" s="5" t="s">
        <v>111</v>
      </c>
      <c r="B99" s="27">
        <v>0</v>
      </c>
    </row>
    <row r="100" spans="1:2" ht="13.5" customHeight="1" x14ac:dyDescent="0.25">
      <c r="A100" s="5" t="s">
        <v>116</v>
      </c>
      <c r="B100" s="27">
        <v>0</v>
      </c>
    </row>
    <row r="101" spans="1:2" ht="13.5" customHeight="1" x14ac:dyDescent="0.25">
      <c r="A101" s="5" t="s">
        <v>147</v>
      </c>
      <c r="B101" s="27">
        <v>6373551.25</v>
      </c>
    </row>
    <row r="102" spans="1:2" ht="13.5" customHeight="1" x14ac:dyDescent="0.25">
      <c r="A102" s="5" t="s">
        <v>149</v>
      </c>
      <c r="B102" s="27">
        <v>69211.39</v>
      </c>
    </row>
    <row r="103" spans="1:2" ht="13.5" customHeight="1" x14ac:dyDescent="0.25">
      <c r="A103" s="7" t="s">
        <v>19</v>
      </c>
      <c r="B103" s="27">
        <v>0</v>
      </c>
    </row>
    <row r="104" spans="1:2" ht="13.5" customHeight="1" x14ac:dyDescent="0.25">
      <c r="A104" s="7" t="s">
        <v>154</v>
      </c>
      <c r="B104" s="27"/>
    </row>
    <row r="105" spans="1:2" ht="13.5" customHeight="1" x14ac:dyDescent="0.25">
      <c r="A105" s="5" t="s">
        <v>151</v>
      </c>
      <c r="B105" s="27">
        <v>3100000</v>
      </c>
    </row>
    <row r="106" spans="1:2" ht="13.5" customHeight="1" x14ac:dyDescent="0.25">
      <c r="A106" s="41" t="s">
        <v>33</v>
      </c>
      <c r="B106" s="42">
        <f>B107</f>
        <v>1628769.86</v>
      </c>
    </row>
    <row r="107" spans="1:2" ht="13.5" customHeight="1" x14ac:dyDescent="0.25">
      <c r="A107" s="5" t="s">
        <v>148</v>
      </c>
      <c r="B107" s="27">
        <v>1628769.86</v>
      </c>
    </row>
    <row r="108" spans="1:2" ht="13.5" customHeight="1" x14ac:dyDescent="0.25">
      <c r="A108" s="86" t="s">
        <v>34</v>
      </c>
      <c r="B108" s="75">
        <f>SUM(B93+B106)</f>
        <v>11171532.5</v>
      </c>
    </row>
    <row r="109" spans="1:2" ht="13.5" customHeight="1" x14ac:dyDescent="0.25">
      <c r="A109" s="13"/>
      <c r="B109" s="14"/>
    </row>
    <row r="110" spans="1:2" ht="13.5" customHeight="1" x14ac:dyDescent="0.25">
      <c r="A110" s="64" t="s">
        <v>35</v>
      </c>
      <c r="B110" s="65">
        <f>SUM(B111+B125)</f>
        <v>6650467.2800000003</v>
      </c>
    </row>
    <row r="111" spans="1:2" ht="13.5" customHeight="1" x14ac:dyDescent="0.25">
      <c r="A111" s="43" t="s">
        <v>36</v>
      </c>
      <c r="B111" s="63">
        <f>SUM(B112:B123)</f>
        <v>6036973.6600000001</v>
      </c>
    </row>
    <row r="112" spans="1:2" ht="13.5" customHeight="1" x14ac:dyDescent="0.25">
      <c r="A112" s="7" t="s">
        <v>133</v>
      </c>
      <c r="B112" s="27">
        <v>0</v>
      </c>
    </row>
    <row r="113" spans="1:2" ht="13.5" customHeight="1" x14ac:dyDescent="0.25">
      <c r="A113" s="7" t="s">
        <v>115</v>
      </c>
      <c r="B113" s="27">
        <v>0</v>
      </c>
    </row>
    <row r="114" spans="1:2" ht="13.5" customHeight="1" x14ac:dyDescent="0.25">
      <c r="A114" s="7" t="s">
        <v>114</v>
      </c>
      <c r="B114" s="27">
        <v>0</v>
      </c>
    </row>
    <row r="115" spans="1:2" ht="13.5" customHeight="1" x14ac:dyDescent="0.25">
      <c r="A115" s="7" t="s">
        <v>113</v>
      </c>
      <c r="B115" s="27">
        <v>0</v>
      </c>
    </row>
    <row r="116" spans="1:2" ht="13.5" customHeight="1" x14ac:dyDescent="0.25">
      <c r="A116" s="7" t="s">
        <v>18</v>
      </c>
      <c r="B116" s="27">
        <v>0</v>
      </c>
    </row>
    <row r="117" spans="1:2" ht="13.5" customHeight="1" x14ac:dyDescent="0.25">
      <c r="A117" s="5" t="s">
        <v>112</v>
      </c>
      <c r="B117" s="31">
        <v>0</v>
      </c>
    </row>
    <row r="118" spans="1:2" ht="13.5" customHeight="1" x14ac:dyDescent="0.25">
      <c r="A118" s="5" t="s">
        <v>111</v>
      </c>
      <c r="B118" s="54">
        <v>0</v>
      </c>
    </row>
    <row r="119" spans="1:2" ht="13.5" customHeight="1" x14ac:dyDescent="0.25">
      <c r="A119" s="5" t="s">
        <v>147</v>
      </c>
      <c r="B119" s="54">
        <v>5508404.3899999997</v>
      </c>
    </row>
    <row r="120" spans="1:2" ht="13.5" customHeight="1" x14ac:dyDescent="0.25">
      <c r="A120" s="5" t="s">
        <v>149</v>
      </c>
      <c r="B120" s="54">
        <v>528569.27</v>
      </c>
    </row>
    <row r="121" spans="1:2" ht="13.5" customHeight="1" x14ac:dyDescent="0.25">
      <c r="A121" s="7" t="s">
        <v>19</v>
      </c>
      <c r="B121" s="54">
        <v>0</v>
      </c>
    </row>
    <row r="122" spans="1:2" ht="13.5" customHeight="1" x14ac:dyDescent="0.25">
      <c r="A122" s="7" t="s">
        <v>152</v>
      </c>
      <c r="B122" s="54">
        <v>0</v>
      </c>
    </row>
    <row r="123" spans="1:2" ht="13.5" customHeight="1" x14ac:dyDescent="0.25">
      <c r="A123" s="5" t="s">
        <v>151</v>
      </c>
      <c r="B123" s="54">
        <v>0</v>
      </c>
    </row>
    <row r="124" spans="1:2" ht="13.5" customHeight="1" x14ac:dyDescent="0.25">
      <c r="A124" s="47" t="s">
        <v>37</v>
      </c>
      <c r="B124" s="48">
        <f>SUM(B112:B123)</f>
        <v>6036973.6600000001</v>
      </c>
    </row>
    <row r="125" spans="1:2" ht="13.5" customHeight="1" x14ac:dyDescent="0.25">
      <c r="A125" s="66" t="s">
        <v>38</v>
      </c>
      <c r="B125" s="48">
        <f>B126</f>
        <v>613493.62</v>
      </c>
    </row>
    <row r="126" spans="1:2" ht="13.5" customHeight="1" x14ac:dyDescent="0.25">
      <c r="A126" s="5" t="s">
        <v>148</v>
      </c>
      <c r="B126" s="54">
        <v>613493.62</v>
      </c>
    </row>
    <row r="127" spans="1:2" ht="13.5" customHeight="1" x14ac:dyDescent="0.25">
      <c r="A127" s="45" t="s">
        <v>39</v>
      </c>
      <c r="B127" s="46">
        <f>B125</f>
        <v>613493.62</v>
      </c>
    </row>
    <row r="128" spans="1:2" ht="13.5" customHeight="1" x14ac:dyDescent="0.25">
      <c r="A128" s="87" t="s">
        <v>40</v>
      </c>
      <c r="B128" s="77">
        <f>SUM(B111+B125)</f>
        <v>6650467.2800000003</v>
      </c>
    </row>
    <row r="129" spans="1:2" ht="13.5" customHeight="1" x14ac:dyDescent="0.25">
      <c r="A129" s="13"/>
      <c r="B129" s="14"/>
    </row>
    <row r="130" spans="1:2" ht="13.5" customHeight="1" x14ac:dyDescent="0.25">
      <c r="A130" s="61" t="s">
        <v>41</v>
      </c>
      <c r="B130" s="67">
        <f>SUM(B131+B157)</f>
        <v>12954522.23</v>
      </c>
    </row>
    <row r="131" spans="1:2" ht="13.5" customHeight="1" x14ac:dyDescent="0.25">
      <c r="A131" s="12" t="s">
        <v>42</v>
      </c>
      <c r="B131" s="55">
        <f>SUM(B132+B133+B134+B135+B136+B137+B138+B139+B140)</f>
        <v>11247232.33</v>
      </c>
    </row>
    <row r="132" spans="1:2" ht="13.5" customHeight="1" x14ac:dyDescent="0.25">
      <c r="A132" s="16" t="s">
        <v>43</v>
      </c>
      <c r="B132" s="27">
        <v>954468.82</v>
      </c>
    </row>
    <row r="133" spans="1:2" ht="13.5" customHeight="1" x14ac:dyDescent="0.25">
      <c r="A133" s="17" t="s">
        <v>44</v>
      </c>
      <c r="B133" s="27">
        <v>6375536.21</v>
      </c>
    </row>
    <row r="134" spans="1:2" ht="13.5" customHeight="1" x14ac:dyDescent="0.25">
      <c r="A134" s="71" t="s">
        <v>97</v>
      </c>
      <c r="B134" s="80">
        <v>768225.24</v>
      </c>
    </row>
    <row r="135" spans="1:2" ht="13.5" customHeight="1" x14ac:dyDescent="0.25">
      <c r="A135" s="17" t="s">
        <v>98</v>
      </c>
      <c r="B135" s="27">
        <v>1707289.9</v>
      </c>
    </row>
    <row r="136" spans="1:2" ht="13.5" customHeight="1" x14ac:dyDescent="0.25">
      <c r="A136" s="16" t="s">
        <v>99</v>
      </c>
      <c r="B136" s="29">
        <v>0</v>
      </c>
    </row>
    <row r="137" spans="1:2" ht="13.5" customHeight="1" x14ac:dyDescent="0.25">
      <c r="A137" s="16" t="s">
        <v>100</v>
      </c>
      <c r="B137" s="27">
        <v>700367.56</v>
      </c>
    </row>
    <row r="138" spans="1:2" ht="13.5" customHeight="1" x14ac:dyDescent="0.25">
      <c r="A138" s="16" t="s">
        <v>101</v>
      </c>
      <c r="B138" s="27">
        <v>556798</v>
      </c>
    </row>
    <row r="139" spans="1:2" ht="13.5" customHeight="1" x14ac:dyDescent="0.25">
      <c r="A139" s="18" t="s">
        <v>102</v>
      </c>
      <c r="B139" s="29">
        <v>0</v>
      </c>
    </row>
    <row r="140" spans="1:2" ht="13.5" customHeight="1" x14ac:dyDescent="0.25">
      <c r="A140" s="15" t="s">
        <v>103</v>
      </c>
      <c r="B140" s="42">
        <f>SUM(B141:B154)</f>
        <v>184546.59999999998</v>
      </c>
    </row>
    <row r="141" spans="1:2" ht="13.5" customHeight="1" x14ac:dyDescent="0.25">
      <c r="A141" s="15" t="s">
        <v>45</v>
      </c>
      <c r="B141" s="27">
        <v>76224.639999999999</v>
      </c>
    </row>
    <row r="142" spans="1:2" ht="13.5" customHeight="1" x14ac:dyDescent="0.25">
      <c r="A142" s="15" t="s">
        <v>46</v>
      </c>
      <c r="B142" s="27">
        <v>79106.25</v>
      </c>
    </row>
    <row r="143" spans="1:2" ht="13.5" customHeight="1" x14ac:dyDescent="0.25">
      <c r="A143" s="15" t="s">
        <v>47</v>
      </c>
      <c r="B143" s="27">
        <v>5546.52</v>
      </c>
    </row>
    <row r="144" spans="1:2" ht="13.5" customHeight="1" x14ac:dyDescent="0.25">
      <c r="A144" s="15" t="s">
        <v>48</v>
      </c>
      <c r="B144" s="27">
        <v>0</v>
      </c>
    </row>
    <row r="145" spans="1:3" ht="13.5" customHeight="1" x14ac:dyDescent="0.25">
      <c r="A145" s="15" t="s">
        <v>77</v>
      </c>
      <c r="B145" s="27">
        <v>1214.4000000000001</v>
      </c>
    </row>
    <row r="146" spans="1:3" ht="13.5" customHeight="1" x14ac:dyDescent="0.25">
      <c r="A146" s="15" t="s">
        <v>96</v>
      </c>
      <c r="B146" s="27">
        <v>9206.36</v>
      </c>
    </row>
    <row r="147" spans="1:3" ht="13.5" customHeight="1" x14ac:dyDescent="0.25">
      <c r="A147" s="15" t="s">
        <v>49</v>
      </c>
      <c r="B147" s="27">
        <v>10171.06</v>
      </c>
    </row>
    <row r="148" spans="1:3" ht="13.5" customHeight="1" x14ac:dyDescent="0.25">
      <c r="A148" s="15" t="s">
        <v>29</v>
      </c>
      <c r="B148" s="29">
        <v>0</v>
      </c>
    </row>
    <row r="149" spans="1:3" ht="13.5" customHeight="1" x14ac:dyDescent="0.25">
      <c r="A149" s="15" t="s">
        <v>79</v>
      </c>
      <c r="B149" s="29">
        <v>621.77</v>
      </c>
    </row>
    <row r="150" spans="1:3" ht="13.5" customHeight="1" x14ac:dyDescent="0.25">
      <c r="A150" s="15" t="s">
        <v>80</v>
      </c>
      <c r="B150" s="29">
        <v>0</v>
      </c>
    </row>
    <row r="151" spans="1:3" ht="13.5" customHeight="1" x14ac:dyDescent="0.25">
      <c r="A151" s="15" t="s">
        <v>50</v>
      </c>
      <c r="B151" s="29">
        <v>0</v>
      </c>
    </row>
    <row r="152" spans="1:3" ht="13.5" customHeight="1" x14ac:dyDescent="0.25">
      <c r="A152" s="15" t="s">
        <v>76</v>
      </c>
      <c r="B152" s="27">
        <v>2455.6</v>
      </c>
    </row>
    <row r="153" spans="1:3" ht="13.5" customHeight="1" x14ac:dyDescent="0.25">
      <c r="A153" s="19" t="s">
        <v>51</v>
      </c>
      <c r="B153" s="54">
        <v>0</v>
      </c>
    </row>
    <row r="154" spans="1:3" ht="13.5" customHeight="1" x14ac:dyDescent="0.25">
      <c r="A154" s="19" t="s">
        <v>89</v>
      </c>
      <c r="B154" s="54">
        <v>0</v>
      </c>
    </row>
    <row r="155" spans="1:3" ht="13.5" customHeight="1" x14ac:dyDescent="0.25">
      <c r="A155" s="88" t="s">
        <v>52</v>
      </c>
      <c r="B155" s="73">
        <f>SUM(B132+B133+B134+B135+B136+B137+B138+B139+B140)</f>
        <v>11247232.33</v>
      </c>
    </row>
    <row r="156" spans="1:3" ht="13.5" customHeight="1" x14ac:dyDescent="0.25">
      <c r="A156" s="13"/>
      <c r="B156" s="6"/>
    </row>
    <row r="157" spans="1:3" ht="13.5" customHeight="1" x14ac:dyDescent="0.25">
      <c r="A157" s="61" t="s">
        <v>53</v>
      </c>
      <c r="B157" s="68">
        <f>SUM(B158+B159+B160+B161)</f>
        <v>1707289.9</v>
      </c>
    </row>
    <row r="158" spans="1:3" ht="13.5" customHeight="1" x14ac:dyDescent="0.25">
      <c r="A158" s="16" t="s">
        <v>54</v>
      </c>
      <c r="B158" s="29">
        <v>0</v>
      </c>
    </row>
    <row r="159" spans="1:3" ht="13.5" customHeight="1" x14ac:dyDescent="0.25">
      <c r="A159" s="16" t="s">
        <v>55</v>
      </c>
      <c r="B159" s="29">
        <v>1621736</v>
      </c>
      <c r="C159" s="2" t="s">
        <v>155</v>
      </c>
    </row>
    <row r="160" spans="1:3" ht="13.5" customHeight="1" x14ac:dyDescent="0.25">
      <c r="A160" s="15" t="s">
        <v>56</v>
      </c>
      <c r="B160" s="32">
        <v>0</v>
      </c>
    </row>
    <row r="161" spans="1:3" ht="13.5" customHeight="1" x14ac:dyDescent="0.25">
      <c r="A161" s="15" t="s">
        <v>119</v>
      </c>
      <c r="B161" s="32">
        <v>85553.9</v>
      </c>
      <c r="C161" s="2" t="s">
        <v>156</v>
      </c>
    </row>
    <row r="162" spans="1:3" ht="13.5" customHeight="1" x14ac:dyDescent="0.25">
      <c r="A162" s="15" t="s">
        <v>104</v>
      </c>
      <c r="B162" s="32">
        <v>0</v>
      </c>
    </row>
    <row r="163" spans="1:3" ht="13.5" customHeight="1" x14ac:dyDescent="0.25">
      <c r="A163" s="13" t="s">
        <v>57</v>
      </c>
      <c r="B163" s="30">
        <f>B158+B159+B160+B161</f>
        <v>1707289.9</v>
      </c>
    </row>
    <row r="164" spans="1:3" ht="13.5" customHeight="1" x14ac:dyDescent="0.25">
      <c r="A164" s="88" t="s">
        <v>87</v>
      </c>
      <c r="B164" s="78">
        <f>SUM(B131+B157)</f>
        <v>12954522.23</v>
      </c>
    </row>
    <row r="165" spans="1:3" ht="13.5" customHeight="1" x14ac:dyDescent="0.25">
      <c r="A165" s="13"/>
      <c r="B165" s="31"/>
    </row>
    <row r="166" spans="1:3" ht="13.5" customHeight="1" x14ac:dyDescent="0.25">
      <c r="A166" s="64" t="s">
        <v>58</v>
      </c>
      <c r="B166" s="65">
        <f>SUM(B167+B168)</f>
        <v>0</v>
      </c>
    </row>
    <row r="167" spans="1:3" ht="13.5" customHeight="1" x14ac:dyDescent="0.25">
      <c r="A167" s="38" t="s">
        <v>59</v>
      </c>
      <c r="B167" s="31">
        <v>0</v>
      </c>
    </row>
    <row r="168" spans="1:3" ht="13.5" customHeight="1" x14ac:dyDescent="0.25">
      <c r="A168" s="38" t="s">
        <v>60</v>
      </c>
      <c r="B168" s="33">
        <v>0</v>
      </c>
    </row>
    <row r="169" spans="1:3" ht="13.5" customHeight="1" x14ac:dyDescent="0.25">
      <c r="A169" s="89" t="s">
        <v>61</v>
      </c>
      <c r="B169" s="79">
        <f>B167+B168</f>
        <v>0</v>
      </c>
    </row>
    <row r="170" spans="1:3" ht="13.5" customHeight="1" x14ac:dyDescent="0.25">
      <c r="A170" s="90"/>
      <c r="B170" s="90"/>
    </row>
    <row r="171" spans="1:3" ht="13.5" customHeight="1" x14ac:dyDescent="0.25">
      <c r="A171" s="69" t="s">
        <v>158</v>
      </c>
      <c r="B171" s="70">
        <f>SUM(B172+B173+B186)</f>
        <v>32669086.759999998</v>
      </c>
    </row>
    <row r="172" spans="1:3" ht="13.5" customHeight="1" x14ac:dyDescent="0.25">
      <c r="A172" s="44" t="s">
        <v>62</v>
      </c>
      <c r="B172" s="49">
        <v>0</v>
      </c>
    </row>
    <row r="173" spans="1:3" ht="13.5" customHeight="1" x14ac:dyDescent="0.25">
      <c r="A173" s="44" t="s">
        <v>63</v>
      </c>
      <c r="B173" s="28">
        <f>SUM(B174:B185)</f>
        <v>3290.42</v>
      </c>
    </row>
    <row r="174" spans="1:3" ht="13.5" customHeight="1" x14ac:dyDescent="0.25">
      <c r="A174" s="5" t="s">
        <v>138</v>
      </c>
      <c r="B174" s="34">
        <v>0</v>
      </c>
    </row>
    <row r="175" spans="1:3" ht="13.5" customHeight="1" x14ac:dyDescent="0.25">
      <c r="A175" s="5" t="s">
        <v>106</v>
      </c>
      <c r="B175" s="34">
        <v>0</v>
      </c>
    </row>
    <row r="176" spans="1:3" ht="13.5" customHeight="1" x14ac:dyDescent="0.25">
      <c r="A176" s="5" t="s">
        <v>105</v>
      </c>
      <c r="B176" s="34">
        <v>0</v>
      </c>
    </row>
    <row r="177" spans="1:2" ht="13.5" customHeight="1" x14ac:dyDescent="0.25">
      <c r="A177" s="5" t="s">
        <v>13</v>
      </c>
      <c r="B177" s="34">
        <v>0</v>
      </c>
    </row>
    <row r="178" spans="1:2" ht="13.5" customHeight="1" x14ac:dyDescent="0.25">
      <c r="A178" s="5" t="s">
        <v>134</v>
      </c>
      <c r="B178" s="34">
        <v>0</v>
      </c>
    </row>
    <row r="179" spans="1:2" ht="13.5" customHeight="1" x14ac:dyDescent="0.25">
      <c r="A179" s="5" t="s">
        <v>135</v>
      </c>
      <c r="B179" s="34">
        <v>0</v>
      </c>
    </row>
    <row r="180" spans="1:2" ht="13.5" customHeight="1" x14ac:dyDescent="0.25">
      <c r="A180" s="5" t="s">
        <v>136</v>
      </c>
      <c r="B180" s="34">
        <v>0</v>
      </c>
    </row>
    <row r="181" spans="1:2" ht="13.5" customHeight="1" x14ac:dyDescent="0.25">
      <c r="A181" s="5" t="s">
        <v>137</v>
      </c>
      <c r="B181" s="34">
        <v>0</v>
      </c>
    </row>
    <row r="182" spans="1:2" ht="13.5" customHeight="1" x14ac:dyDescent="0.25">
      <c r="A182" s="5" t="s">
        <v>120</v>
      </c>
      <c r="B182" s="34">
        <v>3290.42</v>
      </c>
    </row>
    <row r="183" spans="1:2" ht="13.5" customHeight="1" x14ac:dyDescent="0.25">
      <c r="A183" s="5" t="s">
        <v>14</v>
      </c>
      <c r="B183" s="34">
        <v>0</v>
      </c>
    </row>
    <row r="184" spans="1:2" ht="13.5" customHeight="1" x14ac:dyDescent="0.25">
      <c r="A184" s="5" t="s">
        <v>107</v>
      </c>
      <c r="B184" s="34">
        <v>0</v>
      </c>
    </row>
    <row r="185" spans="1:2" ht="13.5" customHeight="1" x14ac:dyDescent="0.25">
      <c r="A185" s="5" t="s">
        <v>111</v>
      </c>
      <c r="B185" s="27">
        <v>0</v>
      </c>
    </row>
    <row r="186" spans="1:2" ht="13.5" customHeight="1" x14ac:dyDescent="0.25">
      <c r="A186" s="44" t="s">
        <v>64</v>
      </c>
      <c r="B186" s="28">
        <f>SUM(B187:B199)</f>
        <v>32665796.339999996</v>
      </c>
    </row>
    <row r="187" spans="1:2" ht="13.5" customHeight="1" x14ac:dyDescent="0.25">
      <c r="A187" s="5" t="s">
        <v>139</v>
      </c>
      <c r="B187" s="27">
        <v>0</v>
      </c>
    </row>
    <row r="188" spans="1:2" ht="13.5" customHeight="1" x14ac:dyDescent="0.25">
      <c r="A188" s="5" t="s">
        <v>17</v>
      </c>
      <c r="B188" s="27">
        <v>0</v>
      </c>
    </row>
    <row r="189" spans="1:2" ht="13.5" customHeight="1" x14ac:dyDescent="0.25">
      <c r="A189" s="5" t="s">
        <v>108</v>
      </c>
      <c r="B189" s="27">
        <v>0</v>
      </c>
    </row>
    <row r="190" spans="1:2" ht="13.5" customHeight="1" x14ac:dyDescent="0.25">
      <c r="A190" s="5" t="s">
        <v>140</v>
      </c>
      <c r="B190" s="27">
        <v>0</v>
      </c>
    </row>
    <row r="191" spans="1:2" ht="13.5" customHeight="1" x14ac:dyDescent="0.25">
      <c r="A191" s="5" t="s">
        <v>109</v>
      </c>
      <c r="B191" s="27">
        <v>0</v>
      </c>
    </row>
    <row r="192" spans="1:2" ht="13.5" customHeight="1" x14ac:dyDescent="0.25">
      <c r="A192" s="5" t="s">
        <v>65</v>
      </c>
      <c r="B192" s="27">
        <v>0</v>
      </c>
    </row>
    <row r="193" spans="1:3" ht="13.5" customHeight="1" x14ac:dyDescent="0.25">
      <c r="A193" s="5" t="s">
        <v>110</v>
      </c>
      <c r="B193" s="27">
        <v>0</v>
      </c>
    </row>
    <row r="194" spans="1:3" ht="13.5" customHeight="1" x14ac:dyDescent="0.25">
      <c r="A194" s="5" t="s">
        <v>147</v>
      </c>
      <c r="B194" s="27">
        <v>14490871.1</v>
      </c>
    </row>
    <row r="195" spans="1:3" ht="13.5" customHeight="1" x14ac:dyDescent="0.25">
      <c r="A195" s="5" t="s">
        <v>148</v>
      </c>
      <c r="B195" s="27">
        <v>3436000.3</v>
      </c>
    </row>
    <row r="196" spans="1:3" ht="13.5" customHeight="1" x14ac:dyDescent="0.25">
      <c r="A196" s="5" t="s">
        <v>149</v>
      </c>
      <c r="B196" s="27">
        <v>1879755.12</v>
      </c>
    </row>
    <row r="197" spans="1:3" ht="13.5" customHeight="1" x14ac:dyDescent="0.25">
      <c r="A197" s="5" t="s">
        <v>141</v>
      </c>
      <c r="B197" s="27">
        <v>0</v>
      </c>
    </row>
    <row r="198" spans="1:3" ht="13.5" customHeight="1" x14ac:dyDescent="0.25">
      <c r="A198" s="5" t="s">
        <v>142</v>
      </c>
      <c r="B198" s="27">
        <v>6066.38</v>
      </c>
    </row>
    <row r="199" spans="1:3" ht="13.5" customHeight="1" x14ac:dyDescent="0.25">
      <c r="A199" s="5" t="s">
        <v>151</v>
      </c>
      <c r="B199" s="27">
        <v>12853103.439999999</v>
      </c>
    </row>
    <row r="200" spans="1:3" ht="13.5" customHeight="1" x14ac:dyDescent="0.25">
      <c r="A200" s="81" t="s">
        <v>66</v>
      </c>
      <c r="B200" s="82">
        <f>B186+B173</f>
        <v>32669086.759999998</v>
      </c>
      <c r="C200" s="84"/>
    </row>
    <row r="201" spans="1:3" ht="13.5" customHeight="1" x14ac:dyDescent="0.25">
      <c r="A201" s="20" t="s">
        <v>67</v>
      </c>
      <c r="B201" s="35">
        <v>0</v>
      </c>
    </row>
    <row r="202" spans="1:3" ht="13.5" customHeight="1" x14ac:dyDescent="0.25">
      <c r="A202" s="21" t="s">
        <v>68</v>
      </c>
      <c r="B202" s="36">
        <v>0</v>
      </c>
    </row>
    <row r="203" spans="1:3" ht="13.5" customHeight="1" x14ac:dyDescent="0.25">
      <c r="A203" s="56" t="s">
        <v>69</v>
      </c>
      <c r="B203" s="57">
        <v>0</v>
      </c>
    </row>
    <row r="204" spans="1:3" ht="13.5" customHeight="1" x14ac:dyDescent="0.25">
      <c r="A204" s="56" t="s">
        <v>70</v>
      </c>
      <c r="B204" s="57">
        <v>0</v>
      </c>
    </row>
    <row r="205" spans="1:3" ht="13.5" customHeight="1" x14ac:dyDescent="0.25">
      <c r="A205" s="56" t="s">
        <v>71</v>
      </c>
      <c r="B205" s="57">
        <v>0</v>
      </c>
    </row>
    <row r="206" spans="1:3" ht="13.5" customHeight="1" x14ac:dyDescent="0.25">
      <c r="A206" s="1" t="s">
        <v>72</v>
      </c>
      <c r="B206" s="37">
        <f>B203+B204+B205</f>
        <v>0</v>
      </c>
    </row>
    <row r="207" spans="1:3" ht="13.5" customHeight="1" x14ac:dyDescent="0.25">
      <c r="A207" s="91" t="s">
        <v>73</v>
      </c>
      <c r="B207" s="91"/>
    </row>
    <row r="208" spans="1:3" ht="13.5" customHeight="1" x14ac:dyDescent="0.25">
      <c r="A208" s="91"/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t="s">
        <v>74</v>
      </c>
    </row>
    <row r="215" spans="1:2" ht="13.5" customHeight="1" x14ac:dyDescent="0.25">
      <c r="A215" t="s">
        <v>75</v>
      </c>
      <c r="B215" t="s">
        <v>159</v>
      </c>
    </row>
  </sheetData>
  <mergeCells count="11">
    <mergeCell ref="A170:B170"/>
    <mergeCell ref="A207:B209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2025-10-07T15:35:51Z</cp:lastPrinted>
  <dcterms:created xsi:type="dcterms:W3CDTF">2021-09-23T15:15:02Z</dcterms:created>
  <dcterms:modified xsi:type="dcterms:W3CDTF">2025-10-14T14:57:15Z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