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1HUTRIN\2025\05-2025\"/>
    </mc:Choice>
  </mc:AlternateContent>
  <xr:revisionPtr revIDLastSave="0" documentId="8_{893EF7CC-8F76-40B6-8701-9402FC464E0F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9" l="1"/>
  <c r="B88" i="19"/>
  <c r="B56" i="19"/>
  <c r="B169" i="19"/>
  <c r="B182" i="19"/>
  <c r="B108" i="19"/>
  <c r="B91" i="19"/>
  <c r="B64" i="19"/>
  <c r="B40" i="19"/>
  <c r="B27" i="19"/>
  <c r="B120" i="19"/>
  <c r="B79" i="19"/>
  <c r="B62" i="19"/>
  <c r="B167" i="19" l="1"/>
  <c r="B25" i="19"/>
  <c r="B53" i="19"/>
  <c r="B136" i="19"/>
  <c r="B151" i="19" l="1"/>
  <c r="B127" i="19"/>
  <c r="B162" i="19"/>
  <c r="B153" i="19"/>
  <c r="B121" i="19"/>
  <c r="B201" i="19"/>
  <c r="B165" i="19"/>
  <c r="B159" i="19"/>
  <c r="B103" i="19"/>
  <c r="B105" i="19" s="1"/>
  <c r="B77" i="19"/>
  <c r="B126" i="19" l="1"/>
  <c r="B123" i="19"/>
  <c r="B124" i="19"/>
  <c r="B160" i="19"/>
  <c r="B107" i="19"/>
  <c r="B90" i="19"/>
  <c r="B55" i="19"/>
</calcChain>
</file>

<file path=xl/sharedStrings.xml><?xml version="1.0" encoding="utf-8"?>
<sst xmlns="http://schemas.openxmlformats.org/spreadsheetml/2006/main" count="189" uniqueCount="156">
  <si>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</si>
  <si>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</si>
  <si>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</si>
  <si>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</si>
  <si>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</si>
  <si>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</si>
  <si>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</si>
  <si>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</si>
  <si>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</si>
  <si>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</si>
  <si>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</si>
  <si>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</si>
  <si>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</si>
  <si>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</si>
  <si>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</si>
  <si>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</si>
  <si>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</si>
  <si>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</si>
  <si>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</si>
  <si>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</si>
  <si>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</si>
  <si>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</si>
  <si>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</si>
  <si>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</si>
  <si>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</si>
  <si>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</si>
  <si>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</si>
  <si>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</si>
  <si>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</si>
  <si>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</si>
  <si>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</si>
  <si>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</si>
  <si>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</si>
  <si>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</si>
  <si>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</si>
  <si>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</si>
  <si>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</si>
  <si>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</si>
  <si>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</si>
  <si>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</si>
  <si>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</si>
  <si>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</si>
  <si>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</si>
  <si>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</si>
  <si>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</si>
  <si>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</si>
  <si>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</si>
  <si>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</si>
  <si>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</si>
  <si>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</si>
  <si>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</si>
  <si>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</si>
  <si>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</si>
  <si>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</si>
  <si>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</si>
  <si>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</si>
  <si>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</si>
  <si>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</si>
  <si>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</si>
  <si>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</si>
  <si>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</si>
  <si>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</si>
  <si>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</si>
  <si>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</si>
  <si>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</si>
  <si>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</si>
  <si>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</si>
  <si>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</si>
  <si>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</si>
  <si>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</si>
  <si>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</si>
  <si>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</si>
  <si>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</si>
  <si>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</si>
  <si>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</si>
  <si>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</si>
  <si>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</si>
  <si>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</si>
  <si>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</si>
  <si>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</si>
  <si>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</si>
  <si>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</si>
  <si>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</si>
  <si>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</si>
  <si>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</si>
  <si>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</si>
  <si>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</si>
  <si>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</si>
  <si>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</si>
  <si>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</si>
  <si>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</si>
  <si>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</si>
  <si>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</si>
  <si>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</si>
  <si>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</si>
  <si>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</si>
  <si>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</si>
  <si>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</si>
  <si>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</si>
  <si>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</si>
  <si>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</si>
  <si>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</si>
  <si>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</si>
  <si>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</si>
  <si>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</si>
  <si>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</si>
  <si>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</si>
  <si>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</si>
  <si>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</si>
  <si>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</si>
  <si>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</si>
  <si>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</si>
  <si>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</si>
  <si>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</si>
  <si>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</si>
  <si>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</si>
  <si>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</si>
  <si>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</si>
  <si>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</si>
  <si>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</si>
  <si>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</si>
  <si>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</si>
  <si>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</si>
  <si>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</si>
  <si>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</si>
  <si>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</si>
  <si>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</si>
  <si>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</si>
  <si>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</si>
  <si>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</si>
  <si>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</si>
  <si>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</si>
  <si>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</si>
  <si>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 xml:space="preserve">C.E.F AG: 0238 CONT APLIC: 578532115-3 GIRO </t>
  </si>
  <si>
    <t>CONTA APLICAÇÃO 578620547-5 OBRA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</si>
  <si>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</si>
  <si>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</si>
  <si>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</si>
  <si>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</si>
  <si>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</si>
  <si>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</si>
  <si>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</si>
  <si>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</si>
  <si>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</si>
  <si>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</si>
  <si>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</si>
  <si>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</si>
  <si>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</si>
  <si>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</si>
  <si>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</si>
  <si>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</si>
  <si>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</si>
  <si>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</si>
  <si>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</si>
  <si>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Competência:  MAIO/2025</t>
  </si>
  <si>
    <t>7. SALDO BANCÁRIO FINAL EM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</si>
</sst>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07"/>
  <sheetViews>
    <sheetView tabSelected="1" workbookViewId="0">
      <selection activeCell="A167" sqref="A167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146</v>
      </c>
      <c r="B8" s="98"/>
    </row>
    <row r="9" spans="1:2" ht="33.75" customHeight="1" x14ac:dyDescent="0.25">
      <c r="A9" s="99" t="s">
        <v>147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83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154</v>
      </c>
      <c r="B24" s="93"/>
    </row>
    <row r="25" spans="1:2" ht="13.5" customHeight="1" x14ac:dyDescent="0.25">
      <c r="A25" s="58" t="s">
        <v>10</v>
      </c>
      <c r="B25" s="59">
        <f>SUM(B26+B27+B40)</f>
        <v>29026498.82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275921.3</v>
      </c>
    </row>
    <row r="28" spans="1:2" ht="13.5" customHeight="1" x14ac:dyDescent="0.25">
      <c r="A28" s="74" t="s">
        <v>91</v>
      </c>
      <c r="B28" s="83">
        <v>0</v>
      </c>
    </row>
    <row r="29" spans="1:2" ht="13.5" customHeight="1" x14ac:dyDescent="0.25">
      <c r="A29" s="5" t="s">
        <v>92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93</v>
      </c>
      <c r="B31" s="50">
        <v>0</v>
      </c>
    </row>
    <row r="32" spans="1:2" ht="13.5" customHeight="1" x14ac:dyDescent="0.25">
      <c r="A32" s="5" t="s">
        <v>125</v>
      </c>
      <c r="B32" s="26">
        <v>0</v>
      </c>
    </row>
    <row r="33" spans="1:2" ht="13.5" customHeight="1" x14ac:dyDescent="0.25">
      <c r="A33" s="5" t="s">
        <v>149</v>
      </c>
      <c r="B33" s="26">
        <v>233647</v>
      </c>
    </row>
    <row r="34" spans="1:2" ht="13.5" customHeight="1" x14ac:dyDescent="0.25">
      <c r="A34" s="5" t="s">
        <v>122</v>
      </c>
      <c r="B34" s="26">
        <v>0</v>
      </c>
    </row>
    <row r="35" spans="1:2" ht="13.5" customHeight="1" x14ac:dyDescent="0.25">
      <c r="A35" s="5" t="s">
        <v>123</v>
      </c>
      <c r="B35" s="26">
        <v>42274.3</v>
      </c>
    </row>
    <row r="36" spans="1:2" ht="13.5" customHeight="1" x14ac:dyDescent="0.25">
      <c r="A36" s="5" t="s">
        <v>121</v>
      </c>
      <c r="B36" s="26">
        <v>0</v>
      </c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94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SUM(B41:B52)</f>
        <v>28750577.52</v>
      </c>
    </row>
    <row r="41" spans="1:2" ht="13.5" customHeight="1" x14ac:dyDescent="0.25">
      <c r="A41" s="5" t="s">
        <v>124</v>
      </c>
      <c r="B41" s="27">
        <v>0</v>
      </c>
    </row>
    <row r="42" spans="1:2" ht="13.5" customHeight="1" x14ac:dyDescent="0.25">
      <c r="A42" s="5" t="s">
        <v>17</v>
      </c>
      <c r="B42" s="27">
        <v>49330.57</v>
      </c>
    </row>
    <row r="43" spans="1:2" ht="13.5" customHeight="1" x14ac:dyDescent="0.25">
      <c r="A43" s="5" t="s">
        <v>126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95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96</v>
      </c>
      <c r="B47" s="27">
        <v>0</v>
      </c>
    </row>
    <row r="48" spans="1:2" ht="13.5" customHeight="1" x14ac:dyDescent="0.25">
      <c r="A48" s="5" t="s">
        <v>150</v>
      </c>
      <c r="B48" s="27">
        <v>17515336.550000001</v>
      </c>
    </row>
    <row r="49" spans="1:2" ht="13.5" customHeight="1" x14ac:dyDescent="0.25">
      <c r="A49" s="5" t="s">
        <v>151</v>
      </c>
      <c r="B49" s="27">
        <v>3433794.81</v>
      </c>
    </row>
    <row r="50" spans="1:2" ht="13.5" customHeight="1" x14ac:dyDescent="0.25">
      <c r="A50" s="5" t="s">
        <v>152</v>
      </c>
      <c r="B50" s="27">
        <v>1294072.43</v>
      </c>
    </row>
    <row r="51" spans="1:2" ht="13.5" customHeight="1" x14ac:dyDescent="0.25">
      <c r="A51" s="5" t="s">
        <v>127</v>
      </c>
      <c r="B51" s="27">
        <v>0.03</v>
      </c>
    </row>
    <row r="52" spans="1:2" ht="13.5" customHeight="1" x14ac:dyDescent="0.25">
      <c r="A52" s="5" t="s">
        <v>148</v>
      </c>
      <c r="B52" s="27">
        <v>6458043.1299999999</v>
      </c>
    </row>
    <row r="53" spans="1:2" ht="13.5" customHeight="1" x14ac:dyDescent="0.25">
      <c r="A53" s="85" t="s">
        <v>20</v>
      </c>
      <c r="B53" s="73">
        <f>SUM(B26+B27+B40)</f>
        <v>29026498.82</v>
      </c>
    </row>
    <row r="54" spans="1:2" ht="13.5" customHeight="1" x14ac:dyDescent="0.25">
      <c r="A54" s="7"/>
      <c r="B54" s="26"/>
    </row>
    <row r="55" spans="1:2" ht="13.5" customHeight="1" x14ac:dyDescent="0.25">
      <c r="A55" s="58" t="s">
        <v>21</v>
      </c>
      <c r="B55" s="60">
        <f>SUM(B56+B62+B64+B77+B79)</f>
        <v>6334069.8199999994</v>
      </c>
    </row>
    <row r="56" spans="1:2" ht="13.5" customHeight="1" x14ac:dyDescent="0.25">
      <c r="A56" s="41" t="s">
        <v>85</v>
      </c>
      <c r="B56" s="28">
        <f>B59+B60+B61</f>
        <v>5592331.6399999997</v>
      </c>
    </row>
    <row r="57" spans="1:2" ht="13.5" customHeight="1" x14ac:dyDescent="0.25">
      <c r="A57" s="8" t="s">
        <v>86</v>
      </c>
      <c r="B57" s="27">
        <v>0</v>
      </c>
    </row>
    <row r="58" spans="1:2" ht="13.5" customHeight="1" x14ac:dyDescent="0.25">
      <c r="A58" s="8" t="s">
        <v>87</v>
      </c>
      <c r="B58" s="27">
        <v>0</v>
      </c>
    </row>
    <row r="59" spans="1:2" ht="13.5" customHeight="1" x14ac:dyDescent="0.25">
      <c r="A59" s="8" t="s">
        <v>128</v>
      </c>
      <c r="B59" s="27">
        <v>5545455.2699999996</v>
      </c>
    </row>
    <row r="60" spans="1:2" ht="13.5" customHeight="1" x14ac:dyDescent="0.25">
      <c r="A60" s="8" t="s">
        <v>129</v>
      </c>
      <c r="B60" s="27">
        <v>46876.37</v>
      </c>
    </row>
    <row r="61" spans="1:2" ht="13.5" customHeight="1" x14ac:dyDescent="0.25">
      <c r="A61" s="53" t="s">
        <v>153</v>
      </c>
      <c r="B61" s="27">
        <v>0</v>
      </c>
    </row>
    <row r="62" spans="1:2" ht="13.5" customHeight="1" x14ac:dyDescent="0.25">
      <c r="A62" s="41" t="s">
        <v>22</v>
      </c>
      <c r="B62" s="42">
        <f>B63</f>
        <v>0</v>
      </c>
    </row>
    <row r="63" spans="1:2" ht="13.5" customHeight="1" x14ac:dyDescent="0.25">
      <c r="A63" s="8" t="s">
        <v>130</v>
      </c>
      <c r="B63" s="29">
        <v>0</v>
      </c>
    </row>
    <row r="64" spans="1:2" ht="13.5" customHeight="1" x14ac:dyDescent="0.25">
      <c r="A64" s="47" t="s">
        <v>23</v>
      </c>
      <c r="B64" s="52">
        <f>SUM(B65:B76)</f>
        <v>280994.56</v>
      </c>
    </row>
    <row r="65" spans="1:2" ht="13.5" customHeight="1" x14ac:dyDescent="0.25">
      <c r="A65" s="53" t="s">
        <v>131</v>
      </c>
      <c r="B65" s="54">
        <v>0</v>
      </c>
    </row>
    <row r="66" spans="1:2" ht="13.5" customHeight="1" x14ac:dyDescent="0.25">
      <c r="A66" s="53" t="s">
        <v>116</v>
      </c>
      <c r="B66" s="54">
        <v>55.68</v>
      </c>
    </row>
    <row r="67" spans="1:2" ht="13.5" customHeight="1" x14ac:dyDescent="0.25">
      <c r="A67" s="53" t="s">
        <v>119</v>
      </c>
      <c r="B67" s="54">
        <v>0</v>
      </c>
    </row>
    <row r="68" spans="1:2" ht="13.5" customHeight="1" x14ac:dyDescent="0.25">
      <c r="A68" s="53" t="s">
        <v>132</v>
      </c>
      <c r="B68" s="54">
        <v>0</v>
      </c>
    </row>
    <row r="69" spans="1:2" ht="13.5" customHeight="1" x14ac:dyDescent="0.25">
      <c r="A69" s="53" t="s">
        <v>110</v>
      </c>
      <c r="B69" s="54">
        <v>0</v>
      </c>
    </row>
    <row r="70" spans="1:2" ht="13.5" customHeight="1" x14ac:dyDescent="0.25">
      <c r="A70" s="53" t="s">
        <v>113</v>
      </c>
      <c r="B70" s="54">
        <v>0</v>
      </c>
    </row>
    <row r="71" spans="1:2" ht="13.5" customHeight="1" x14ac:dyDescent="0.25">
      <c r="A71" s="7" t="s">
        <v>118</v>
      </c>
      <c r="B71" s="27">
        <v>0</v>
      </c>
    </row>
    <row r="72" spans="1:2" ht="13.5" customHeight="1" x14ac:dyDescent="0.25">
      <c r="A72" s="5" t="s">
        <v>150</v>
      </c>
      <c r="B72" s="54">
        <v>202316.28</v>
      </c>
    </row>
    <row r="73" spans="1:2" ht="13.5" customHeight="1" x14ac:dyDescent="0.25">
      <c r="A73" s="5" t="s">
        <v>152</v>
      </c>
      <c r="B73" s="54">
        <v>13212.78</v>
      </c>
    </row>
    <row r="74" spans="1:2" ht="13.5" customHeight="1" x14ac:dyDescent="0.25">
      <c r="A74" s="53" t="s">
        <v>112</v>
      </c>
      <c r="B74" s="54">
        <v>0</v>
      </c>
    </row>
    <row r="75" spans="1:2" ht="13.5" customHeight="1" x14ac:dyDescent="0.25">
      <c r="A75" s="53" t="s">
        <v>134</v>
      </c>
      <c r="B75" s="54">
        <v>65409.82</v>
      </c>
    </row>
    <row r="76" spans="1:2" ht="13.5" customHeight="1" x14ac:dyDescent="0.25">
      <c r="A76" s="53" t="s">
        <v>133</v>
      </c>
      <c r="B76" s="54">
        <v>0</v>
      </c>
    </row>
    <row r="77" spans="1:2" ht="13.5" customHeight="1" x14ac:dyDescent="0.25">
      <c r="A77" s="47" t="s">
        <v>24</v>
      </c>
      <c r="B77" s="52">
        <f>B78</f>
        <v>34818.83</v>
      </c>
    </row>
    <row r="78" spans="1:2" ht="13.5" customHeight="1" x14ac:dyDescent="0.25">
      <c r="A78" s="5" t="s">
        <v>151</v>
      </c>
      <c r="B78" s="54">
        <v>34818.83</v>
      </c>
    </row>
    <row r="79" spans="1:2" ht="13.5" customHeight="1" x14ac:dyDescent="0.25">
      <c r="A79" s="47" t="s">
        <v>25</v>
      </c>
      <c r="B79" s="52">
        <f>SUM(B80:B87)</f>
        <v>425924.79</v>
      </c>
    </row>
    <row r="80" spans="1:2" ht="13.5" customHeight="1" x14ac:dyDescent="0.25">
      <c r="A80" s="9" t="s">
        <v>26</v>
      </c>
      <c r="B80" s="27">
        <v>425924.79</v>
      </c>
    </row>
    <row r="81" spans="1:2" ht="13.5" customHeight="1" x14ac:dyDescent="0.25">
      <c r="A81" s="9" t="s">
        <v>79</v>
      </c>
      <c r="B81" s="27">
        <v>0</v>
      </c>
    </row>
    <row r="82" spans="1:2" ht="13.5" customHeight="1" x14ac:dyDescent="0.25">
      <c r="A82" s="9" t="s">
        <v>84</v>
      </c>
      <c r="B82" s="27">
        <v>0</v>
      </c>
    </row>
    <row r="83" spans="1:2" ht="13.5" customHeight="1" x14ac:dyDescent="0.25">
      <c r="A83" s="9" t="s">
        <v>27</v>
      </c>
      <c r="B83" s="27">
        <v>0</v>
      </c>
    </row>
    <row r="84" spans="1:2" ht="13.5" customHeight="1" x14ac:dyDescent="0.25">
      <c r="A84" s="9" t="s">
        <v>81</v>
      </c>
      <c r="B84" s="27">
        <v>0</v>
      </c>
    </row>
    <row r="85" spans="1:2" ht="13.5" customHeight="1" x14ac:dyDescent="0.25">
      <c r="A85" s="9" t="s">
        <v>28</v>
      </c>
      <c r="B85" s="27">
        <v>0</v>
      </c>
    </row>
    <row r="86" spans="1:2" ht="13.5" customHeight="1" x14ac:dyDescent="0.25">
      <c r="A86" s="9" t="s">
        <v>89</v>
      </c>
      <c r="B86" s="27">
        <v>0</v>
      </c>
    </row>
    <row r="87" spans="1:2" ht="13.5" customHeight="1" x14ac:dyDescent="0.25">
      <c r="A87" s="9" t="s">
        <v>29</v>
      </c>
      <c r="B87" s="29">
        <v>0</v>
      </c>
    </row>
    <row r="88" spans="1:2" ht="13.5" customHeight="1" x14ac:dyDescent="0.25">
      <c r="A88" s="86" t="s">
        <v>30</v>
      </c>
      <c r="B88" s="76">
        <f>B59+B60+B61+B66+B72+B73+B75+B78+B80</f>
        <v>6334069.8200000003</v>
      </c>
    </row>
    <row r="89" spans="1:2" ht="13.5" customHeight="1" x14ac:dyDescent="0.25">
      <c r="A89" s="10"/>
      <c r="B89" s="11"/>
    </row>
    <row r="90" spans="1:2" ht="13.5" customHeight="1" x14ac:dyDescent="0.25">
      <c r="A90" s="61" t="s">
        <v>31</v>
      </c>
      <c r="B90" s="62">
        <f>SUM(B91+B103)</f>
        <v>6599937.1799999997</v>
      </c>
    </row>
    <row r="91" spans="1:2" ht="13.5" customHeight="1" x14ac:dyDescent="0.25">
      <c r="A91" s="41" t="s">
        <v>32</v>
      </c>
      <c r="B91" s="42">
        <f>SUM(B92:B102)</f>
        <v>6346437.1799999997</v>
      </c>
    </row>
    <row r="92" spans="1:2" ht="13.5" customHeight="1" x14ac:dyDescent="0.25">
      <c r="A92" s="7" t="s">
        <v>135</v>
      </c>
      <c r="B92" s="27">
        <v>0</v>
      </c>
    </row>
    <row r="93" spans="1:2" ht="13.5" customHeight="1" x14ac:dyDescent="0.25">
      <c r="A93" s="7" t="s">
        <v>116</v>
      </c>
      <c r="B93" s="27">
        <v>185</v>
      </c>
    </row>
    <row r="94" spans="1:2" ht="13.5" customHeight="1" x14ac:dyDescent="0.25">
      <c r="A94" s="7" t="s">
        <v>132</v>
      </c>
      <c r="B94" s="27">
        <v>0</v>
      </c>
    </row>
    <row r="95" spans="1:2" ht="13.5" customHeight="1" x14ac:dyDescent="0.25">
      <c r="A95" s="7" t="s">
        <v>110</v>
      </c>
      <c r="B95" s="29">
        <v>0</v>
      </c>
    </row>
    <row r="96" spans="1:2" ht="13.5" customHeight="1" x14ac:dyDescent="0.25">
      <c r="A96" s="5" t="s">
        <v>113</v>
      </c>
      <c r="B96" s="29">
        <v>0</v>
      </c>
    </row>
    <row r="97" spans="1:2" ht="13.5" customHeight="1" x14ac:dyDescent="0.25">
      <c r="A97" s="5" t="s">
        <v>112</v>
      </c>
      <c r="B97" s="27">
        <v>0</v>
      </c>
    </row>
    <row r="98" spans="1:2" ht="13.5" customHeight="1" x14ac:dyDescent="0.25">
      <c r="A98" s="5" t="s">
        <v>117</v>
      </c>
      <c r="B98" s="27">
        <v>0</v>
      </c>
    </row>
    <row r="99" spans="1:2" ht="13.5" customHeight="1" x14ac:dyDescent="0.25">
      <c r="A99" s="5" t="s">
        <v>150</v>
      </c>
      <c r="B99" s="27">
        <v>4850920.97</v>
      </c>
    </row>
    <row r="100" spans="1:2" ht="13.5" customHeight="1" x14ac:dyDescent="0.25">
      <c r="A100" s="5" t="s">
        <v>152</v>
      </c>
      <c r="B100" s="27">
        <v>0</v>
      </c>
    </row>
    <row r="101" spans="1:2" ht="13.5" customHeight="1" x14ac:dyDescent="0.25">
      <c r="A101" s="7" t="s">
        <v>19</v>
      </c>
      <c r="B101" s="27">
        <v>0</v>
      </c>
    </row>
    <row r="102" spans="1:2" ht="13.5" customHeight="1" x14ac:dyDescent="0.25">
      <c r="A102" s="7" t="s">
        <v>134</v>
      </c>
      <c r="B102" s="27">
        <v>1495331.21</v>
      </c>
    </row>
    <row r="103" spans="1:2" ht="13.5" customHeight="1" x14ac:dyDescent="0.25">
      <c r="A103" s="41" t="s">
        <v>33</v>
      </c>
      <c r="B103" s="42">
        <f>B104</f>
        <v>253500</v>
      </c>
    </row>
    <row r="104" spans="1:2" ht="13.5" customHeight="1" x14ac:dyDescent="0.25">
      <c r="A104" s="5" t="s">
        <v>151</v>
      </c>
      <c r="B104" s="27">
        <v>253500</v>
      </c>
    </row>
    <row r="105" spans="1:2" ht="13.5" customHeight="1" x14ac:dyDescent="0.25">
      <c r="A105" s="86" t="s">
        <v>34</v>
      </c>
      <c r="B105" s="75">
        <f>SUM(B91+B103)</f>
        <v>6599937.1799999997</v>
      </c>
    </row>
    <row r="106" spans="1:2" ht="13.5" customHeight="1" x14ac:dyDescent="0.25">
      <c r="A106" s="13"/>
      <c r="B106" s="14"/>
    </row>
    <row r="107" spans="1:2" ht="13.5" customHeight="1" x14ac:dyDescent="0.25">
      <c r="A107" s="64" t="s">
        <v>35</v>
      </c>
      <c r="B107" s="65">
        <f>SUM(B108+B121)</f>
        <v>3626401.61</v>
      </c>
    </row>
    <row r="108" spans="1:2" ht="13.5" customHeight="1" x14ac:dyDescent="0.25">
      <c r="A108" s="43" t="s">
        <v>36</v>
      </c>
      <c r="B108" s="63">
        <f>SUM(B109:B119)</f>
        <v>3626401.61</v>
      </c>
    </row>
    <row r="109" spans="1:2" ht="13.5" customHeight="1" x14ac:dyDescent="0.25">
      <c r="A109" s="7" t="s">
        <v>136</v>
      </c>
      <c r="B109" s="27">
        <v>0</v>
      </c>
    </row>
    <row r="110" spans="1:2" ht="13.5" customHeight="1" x14ac:dyDescent="0.25">
      <c r="A110" s="7" t="s">
        <v>116</v>
      </c>
      <c r="B110" s="27">
        <v>0</v>
      </c>
    </row>
    <row r="111" spans="1:2" ht="13.5" customHeight="1" x14ac:dyDescent="0.25">
      <c r="A111" s="7" t="s">
        <v>115</v>
      </c>
      <c r="B111" s="27">
        <v>0</v>
      </c>
    </row>
    <row r="112" spans="1:2" ht="13.5" customHeight="1" x14ac:dyDescent="0.25">
      <c r="A112" s="7" t="s">
        <v>114</v>
      </c>
      <c r="B112" s="27">
        <v>0</v>
      </c>
    </row>
    <row r="113" spans="1:2" ht="13.5" customHeight="1" x14ac:dyDescent="0.25">
      <c r="A113" s="7" t="s">
        <v>18</v>
      </c>
      <c r="B113" s="27">
        <v>0</v>
      </c>
    </row>
    <row r="114" spans="1:2" ht="13.5" customHeight="1" x14ac:dyDescent="0.25">
      <c r="A114" s="5" t="s">
        <v>113</v>
      </c>
      <c r="B114" s="31">
        <v>0</v>
      </c>
    </row>
    <row r="115" spans="1:2" ht="13.5" customHeight="1" x14ac:dyDescent="0.25">
      <c r="A115" s="5" t="s">
        <v>112</v>
      </c>
      <c r="B115" s="54">
        <v>0</v>
      </c>
    </row>
    <row r="116" spans="1:2" ht="13.5" customHeight="1" x14ac:dyDescent="0.25">
      <c r="A116" s="5" t="s">
        <v>150</v>
      </c>
      <c r="B116" s="54">
        <v>3626401.61</v>
      </c>
    </row>
    <row r="117" spans="1:2" ht="13.5" customHeight="1" x14ac:dyDescent="0.25">
      <c r="A117" s="5" t="s">
        <v>152</v>
      </c>
      <c r="B117" s="54">
        <v>0</v>
      </c>
    </row>
    <row r="118" spans="1:2" ht="13.5" customHeight="1" x14ac:dyDescent="0.25">
      <c r="A118" s="7" t="s">
        <v>19</v>
      </c>
      <c r="B118" s="54">
        <v>0</v>
      </c>
    </row>
    <row r="119" spans="1:2" ht="13.5" customHeight="1" x14ac:dyDescent="0.25">
      <c r="A119" s="7" t="s">
        <v>134</v>
      </c>
      <c r="B119" s="54">
        <v>0</v>
      </c>
    </row>
    <row r="120" spans="1:2" ht="13.5" customHeight="1" x14ac:dyDescent="0.25">
      <c r="A120" s="47" t="s">
        <v>37</v>
      </c>
      <c r="B120" s="48">
        <f>SUM(B109:B119)</f>
        <v>3626401.61</v>
      </c>
    </row>
    <row r="121" spans="1:2" ht="13.5" customHeight="1" x14ac:dyDescent="0.25">
      <c r="A121" s="66" t="s">
        <v>38</v>
      </c>
      <c r="B121" s="48">
        <f>B122</f>
        <v>0</v>
      </c>
    </row>
    <row r="122" spans="1:2" ht="13.5" customHeight="1" x14ac:dyDescent="0.25">
      <c r="A122" s="5" t="s">
        <v>151</v>
      </c>
      <c r="B122" s="54">
        <v>0</v>
      </c>
    </row>
    <row r="123" spans="1:2" ht="13.5" customHeight="1" x14ac:dyDescent="0.25">
      <c r="A123" s="45" t="s">
        <v>39</v>
      </c>
      <c r="B123" s="46">
        <f>B121</f>
        <v>0</v>
      </c>
    </row>
    <row r="124" spans="1:2" ht="13.5" customHeight="1" x14ac:dyDescent="0.25">
      <c r="A124" s="87" t="s">
        <v>40</v>
      </c>
      <c r="B124" s="77">
        <f>SUM(B108+B121)</f>
        <v>3626401.61</v>
      </c>
    </row>
    <row r="125" spans="1:2" ht="13.5" customHeight="1" x14ac:dyDescent="0.25">
      <c r="A125" s="13"/>
      <c r="B125" s="14"/>
    </row>
    <row r="126" spans="1:2" ht="13.5" customHeight="1" x14ac:dyDescent="0.25">
      <c r="A126" s="61" t="s">
        <v>41</v>
      </c>
      <c r="B126" s="67">
        <f>SUM(B127+B153)</f>
        <v>9453795.6799999997</v>
      </c>
    </row>
    <row r="127" spans="1:2" ht="13.5" customHeight="1" x14ac:dyDescent="0.25">
      <c r="A127" s="12" t="s">
        <v>42</v>
      </c>
      <c r="B127" s="55">
        <f>SUM(B128+B129+B130+B131+B132+B133+B134+B135+B136)</f>
        <v>9188320.879999999</v>
      </c>
    </row>
    <row r="128" spans="1:2" ht="13.5" customHeight="1" x14ac:dyDescent="0.25">
      <c r="A128" s="16" t="s">
        <v>43</v>
      </c>
      <c r="B128" s="27">
        <v>1060086.1499999999</v>
      </c>
    </row>
    <row r="129" spans="1:2" ht="13.5" customHeight="1" x14ac:dyDescent="0.25">
      <c r="A129" s="17" t="s">
        <v>44</v>
      </c>
      <c r="B129" s="27">
        <v>6020882.1399999997</v>
      </c>
    </row>
    <row r="130" spans="1:2" ht="13.5" customHeight="1" x14ac:dyDescent="0.25">
      <c r="A130" s="71" t="s">
        <v>98</v>
      </c>
      <c r="B130" s="80">
        <v>445678.37</v>
      </c>
    </row>
    <row r="131" spans="1:2" ht="13.5" customHeight="1" x14ac:dyDescent="0.25">
      <c r="A131" s="17" t="s">
        <v>99</v>
      </c>
      <c r="B131" s="27">
        <v>265474.8</v>
      </c>
    </row>
    <row r="132" spans="1:2" ht="13.5" customHeight="1" x14ac:dyDescent="0.25">
      <c r="A132" s="16" t="s">
        <v>100</v>
      </c>
      <c r="B132" s="29">
        <v>0</v>
      </c>
    </row>
    <row r="133" spans="1:2" ht="13.5" customHeight="1" x14ac:dyDescent="0.25">
      <c r="A133" s="16" t="s">
        <v>101</v>
      </c>
      <c r="B133" s="27">
        <v>646380.44999999995</v>
      </c>
    </row>
    <row r="134" spans="1:2" ht="13.5" customHeight="1" x14ac:dyDescent="0.25">
      <c r="A134" s="16" t="s">
        <v>102</v>
      </c>
      <c r="B134" s="27">
        <v>546511.98</v>
      </c>
    </row>
    <row r="135" spans="1:2" ht="13.5" customHeight="1" x14ac:dyDescent="0.25">
      <c r="A135" s="18" t="s">
        <v>103</v>
      </c>
      <c r="B135" s="29">
        <v>0</v>
      </c>
    </row>
    <row r="136" spans="1:2" ht="13.5" customHeight="1" x14ac:dyDescent="0.25">
      <c r="A136" s="15" t="s">
        <v>104</v>
      </c>
      <c r="B136" s="42">
        <f>SUM(B137:B150)</f>
        <v>203306.99</v>
      </c>
    </row>
    <row r="137" spans="1:2" ht="13.5" customHeight="1" x14ac:dyDescent="0.25">
      <c r="A137" s="15" t="s">
        <v>45</v>
      </c>
      <c r="B137" s="27">
        <v>140406.54999999999</v>
      </c>
    </row>
    <row r="138" spans="1:2" ht="13.5" customHeight="1" x14ac:dyDescent="0.25">
      <c r="A138" s="15" t="s">
        <v>46</v>
      </c>
      <c r="B138" s="27">
        <v>23905.54</v>
      </c>
    </row>
    <row r="139" spans="1:2" ht="13.5" customHeight="1" x14ac:dyDescent="0.25">
      <c r="A139" s="15" t="s">
        <v>47</v>
      </c>
      <c r="B139" s="27">
        <v>3584.71</v>
      </c>
    </row>
    <row r="140" spans="1:2" ht="13.5" customHeight="1" x14ac:dyDescent="0.25">
      <c r="A140" s="15" t="s">
        <v>48</v>
      </c>
      <c r="B140" s="27">
        <v>185</v>
      </c>
    </row>
    <row r="141" spans="1:2" ht="13.5" customHeight="1" x14ac:dyDescent="0.25">
      <c r="A141" s="15" t="s">
        <v>78</v>
      </c>
      <c r="B141" s="27">
        <v>2277</v>
      </c>
    </row>
    <row r="142" spans="1:2" ht="13.5" customHeight="1" x14ac:dyDescent="0.25">
      <c r="A142" s="15" t="s">
        <v>97</v>
      </c>
      <c r="B142" s="27">
        <v>18388.330000000002</v>
      </c>
    </row>
    <row r="143" spans="1:2" ht="13.5" customHeight="1" x14ac:dyDescent="0.25">
      <c r="A143" s="15" t="s">
        <v>49</v>
      </c>
      <c r="B143" s="27">
        <v>10171.06</v>
      </c>
    </row>
    <row r="144" spans="1:2" ht="13.5" customHeight="1" x14ac:dyDescent="0.25">
      <c r="A144" s="15" t="s">
        <v>29</v>
      </c>
      <c r="B144" s="29">
        <v>0</v>
      </c>
    </row>
    <row r="145" spans="1:2" ht="13.5" customHeight="1" x14ac:dyDescent="0.25">
      <c r="A145" s="15" t="s">
        <v>80</v>
      </c>
      <c r="B145" s="29">
        <v>3096.5</v>
      </c>
    </row>
    <row r="146" spans="1:2" ht="13.5" customHeight="1" x14ac:dyDescent="0.25">
      <c r="A146" s="15" t="s">
        <v>81</v>
      </c>
      <c r="B146" s="29">
        <v>0</v>
      </c>
    </row>
    <row r="147" spans="1:2" ht="13.5" customHeight="1" x14ac:dyDescent="0.25">
      <c r="A147" s="15" t="s">
        <v>50</v>
      </c>
      <c r="B147" s="29">
        <v>0</v>
      </c>
    </row>
    <row r="148" spans="1:2" ht="13.5" customHeight="1" x14ac:dyDescent="0.25">
      <c r="A148" s="15" t="s">
        <v>77</v>
      </c>
      <c r="B148" s="27">
        <v>1292.3</v>
      </c>
    </row>
    <row r="149" spans="1:2" ht="13.5" customHeight="1" x14ac:dyDescent="0.25">
      <c r="A149" s="19" t="s">
        <v>51</v>
      </c>
      <c r="B149" s="54">
        <v>0</v>
      </c>
    </row>
    <row r="150" spans="1:2" ht="13.5" customHeight="1" x14ac:dyDescent="0.25">
      <c r="A150" s="19" t="s">
        <v>90</v>
      </c>
      <c r="B150" s="54">
        <v>0</v>
      </c>
    </row>
    <row r="151" spans="1:2" ht="13.5" customHeight="1" x14ac:dyDescent="0.25">
      <c r="A151" s="88" t="s">
        <v>52</v>
      </c>
      <c r="B151" s="73">
        <f>SUM(B128+B129+B130+B131+B132+B133+B134+B135+B136)</f>
        <v>9188320.879999999</v>
      </c>
    </row>
    <row r="152" spans="1:2" ht="13.5" customHeight="1" x14ac:dyDescent="0.25">
      <c r="A152" s="13"/>
      <c r="B152" s="6"/>
    </row>
    <row r="153" spans="1:2" ht="13.5" customHeight="1" x14ac:dyDescent="0.25">
      <c r="A153" s="61" t="s">
        <v>53</v>
      </c>
      <c r="B153" s="68">
        <f>SUM(B154+B155+B156+B157)</f>
        <v>265474.8</v>
      </c>
    </row>
    <row r="154" spans="1:2" ht="13.5" customHeight="1" x14ac:dyDescent="0.25">
      <c r="A154" s="16" t="s">
        <v>54</v>
      </c>
      <c r="B154" s="29">
        <v>0</v>
      </c>
    </row>
    <row r="155" spans="1:2" ht="13.5" customHeight="1" x14ac:dyDescent="0.25">
      <c r="A155" s="16" t="s">
        <v>55</v>
      </c>
      <c r="B155" s="29">
        <v>265474.8</v>
      </c>
    </row>
    <row r="156" spans="1:2" ht="13.5" customHeight="1" x14ac:dyDescent="0.25">
      <c r="A156" s="15" t="s">
        <v>56</v>
      </c>
      <c r="B156" s="32">
        <v>0</v>
      </c>
    </row>
    <row r="157" spans="1:2" ht="13.5" customHeight="1" x14ac:dyDescent="0.25">
      <c r="A157" s="15" t="s">
        <v>120</v>
      </c>
      <c r="B157" s="32">
        <v>0</v>
      </c>
    </row>
    <row r="158" spans="1:2" ht="13.5" customHeight="1" x14ac:dyDescent="0.25">
      <c r="A158" s="15" t="s">
        <v>105</v>
      </c>
      <c r="B158" s="32">
        <v>0</v>
      </c>
    </row>
    <row r="159" spans="1:2" ht="13.5" customHeight="1" x14ac:dyDescent="0.25">
      <c r="A159" s="13" t="s">
        <v>57</v>
      </c>
      <c r="B159" s="30">
        <f>B154+B155+B156+B157</f>
        <v>265474.8</v>
      </c>
    </row>
    <row r="160" spans="1:2" ht="13.5" customHeight="1" x14ac:dyDescent="0.25">
      <c r="A160" s="88" t="s">
        <v>88</v>
      </c>
      <c r="B160" s="78">
        <f>SUM(B127+B153)</f>
        <v>9453795.6799999997</v>
      </c>
    </row>
    <row r="161" spans="1:2" ht="13.5" customHeight="1" x14ac:dyDescent="0.25">
      <c r="A161" s="13"/>
      <c r="B161" s="31"/>
    </row>
    <row r="162" spans="1:2" ht="13.5" customHeight="1" x14ac:dyDescent="0.25">
      <c r="A162" s="64" t="s">
        <v>58</v>
      </c>
      <c r="B162" s="65">
        <f>SUM(B163+B164)</f>
        <v>0</v>
      </c>
    </row>
    <row r="163" spans="1:2" ht="13.5" customHeight="1" x14ac:dyDescent="0.25">
      <c r="A163" s="38" t="s">
        <v>59</v>
      </c>
      <c r="B163" s="31">
        <v>0</v>
      </c>
    </row>
    <row r="164" spans="1:2" ht="13.5" customHeight="1" x14ac:dyDescent="0.25">
      <c r="A164" s="38" t="s">
        <v>60</v>
      </c>
      <c r="B164" s="33">
        <v>0</v>
      </c>
    </row>
    <row r="165" spans="1:2" ht="13.5" customHeight="1" x14ac:dyDescent="0.25">
      <c r="A165" s="89" t="s">
        <v>61</v>
      </c>
      <c r="B165" s="79">
        <f>B163+B164</f>
        <v>0</v>
      </c>
    </row>
    <row r="166" spans="1:2" ht="13.5" customHeight="1" x14ac:dyDescent="0.25">
      <c r="A166" s="90"/>
      <c r="B166" s="90"/>
    </row>
    <row r="167" spans="1:2" ht="13.5" customHeight="1" x14ac:dyDescent="0.25">
      <c r="A167" s="69" t="s">
        <v>155</v>
      </c>
      <c r="B167" s="70">
        <f>SUM(B168+B169+B182)</f>
        <v>26172247.440000005</v>
      </c>
    </row>
    <row r="168" spans="1:2" ht="13.5" customHeight="1" x14ac:dyDescent="0.25">
      <c r="A168" s="44" t="s">
        <v>62</v>
      </c>
      <c r="B168" s="49">
        <v>0</v>
      </c>
    </row>
    <row r="169" spans="1:2" ht="13.5" customHeight="1" x14ac:dyDescent="0.25">
      <c r="A169" s="44" t="s">
        <v>63</v>
      </c>
      <c r="B169" s="28">
        <f>SUM(B170:B181)</f>
        <v>79392.42</v>
      </c>
    </row>
    <row r="170" spans="1:2" ht="13.5" customHeight="1" x14ac:dyDescent="0.25">
      <c r="A170" s="5" t="s">
        <v>141</v>
      </c>
      <c r="B170" s="34">
        <v>0</v>
      </c>
    </row>
    <row r="171" spans="1:2" ht="13.5" customHeight="1" x14ac:dyDescent="0.25">
      <c r="A171" s="5" t="s">
        <v>107</v>
      </c>
      <c r="B171" s="34">
        <v>0</v>
      </c>
    </row>
    <row r="172" spans="1:2" ht="13.5" customHeight="1" x14ac:dyDescent="0.25">
      <c r="A172" s="5" t="s">
        <v>106</v>
      </c>
      <c r="B172" s="34">
        <v>0</v>
      </c>
    </row>
    <row r="173" spans="1:2" ht="13.5" customHeight="1" x14ac:dyDescent="0.25">
      <c r="A173" s="5" t="s">
        <v>13</v>
      </c>
      <c r="B173" s="34">
        <v>0</v>
      </c>
    </row>
    <row r="174" spans="1:2" ht="13.5" customHeight="1" x14ac:dyDescent="0.25">
      <c r="A174" s="5" t="s">
        <v>137</v>
      </c>
      <c r="B174" s="34">
        <v>0</v>
      </c>
    </row>
    <row r="175" spans="1:2" ht="13.5" customHeight="1" x14ac:dyDescent="0.25">
      <c r="A175" s="5" t="s">
        <v>138</v>
      </c>
      <c r="B175" s="34">
        <v>0</v>
      </c>
    </row>
    <row r="176" spans="1:2" ht="13.5" customHeight="1" x14ac:dyDescent="0.25">
      <c r="A176" s="5" t="s">
        <v>139</v>
      </c>
      <c r="B176" s="34">
        <v>79392.42</v>
      </c>
    </row>
    <row r="177" spans="1:2" ht="13.5" customHeight="1" x14ac:dyDescent="0.25">
      <c r="A177" s="5" t="s">
        <v>140</v>
      </c>
      <c r="B177" s="34">
        <v>0</v>
      </c>
    </row>
    <row r="178" spans="1:2" ht="13.5" customHeight="1" x14ac:dyDescent="0.25">
      <c r="A178" s="5" t="s">
        <v>121</v>
      </c>
      <c r="B178" s="34">
        <v>0</v>
      </c>
    </row>
    <row r="179" spans="1:2" ht="13.5" customHeight="1" x14ac:dyDescent="0.25">
      <c r="A179" s="5" t="s">
        <v>14</v>
      </c>
      <c r="B179" s="34">
        <v>0</v>
      </c>
    </row>
    <row r="180" spans="1:2" ht="13.5" customHeight="1" x14ac:dyDescent="0.25">
      <c r="A180" s="5" t="s">
        <v>108</v>
      </c>
      <c r="B180" s="34">
        <v>0</v>
      </c>
    </row>
    <row r="181" spans="1:2" ht="13.5" customHeight="1" x14ac:dyDescent="0.25">
      <c r="A181" s="5" t="s">
        <v>112</v>
      </c>
      <c r="B181" s="27">
        <v>0</v>
      </c>
    </row>
    <row r="182" spans="1:2" ht="13.5" customHeight="1" x14ac:dyDescent="0.25">
      <c r="A182" s="44" t="s">
        <v>64</v>
      </c>
      <c r="B182" s="28">
        <f>SUM(B183:B194)</f>
        <v>26092855.020000003</v>
      </c>
    </row>
    <row r="183" spans="1:2" ht="13.5" customHeight="1" x14ac:dyDescent="0.25">
      <c r="A183" s="5" t="s">
        <v>142</v>
      </c>
      <c r="B183" s="27">
        <v>0</v>
      </c>
    </row>
    <row r="184" spans="1:2" ht="13.5" customHeight="1" x14ac:dyDescent="0.25">
      <c r="A184" s="5" t="s">
        <v>17</v>
      </c>
      <c r="B184" s="27">
        <v>49200.93</v>
      </c>
    </row>
    <row r="185" spans="1:2" ht="13.5" customHeight="1" x14ac:dyDescent="0.25">
      <c r="A185" s="5" t="s">
        <v>109</v>
      </c>
      <c r="B185" s="27">
        <v>0</v>
      </c>
    </row>
    <row r="186" spans="1:2" ht="13.5" customHeight="1" x14ac:dyDescent="0.25">
      <c r="A186" s="5" t="s">
        <v>143</v>
      </c>
      <c r="B186" s="27">
        <v>0</v>
      </c>
    </row>
    <row r="187" spans="1:2" ht="13.5" customHeight="1" x14ac:dyDescent="0.25">
      <c r="A187" s="5" t="s">
        <v>110</v>
      </c>
      <c r="B187" s="27">
        <v>0</v>
      </c>
    </row>
    <row r="188" spans="1:2" ht="13.5" customHeight="1" x14ac:dyDescent="0.25">
      <c r="A188" s="5" t="s">
        <v>65</v>
      </c>
      <c r="B188" s="27">
        <v>0</v>
      </c>
    </row>
    <row r="189" spans="1:2" ht="13.5" customHeight="1" x14ac:dyDescent="0.25">
      <c r="A189" s="5" t="s">
        <v>111</v>
      </c>
      <c r="B189" s="27">
        <v>0</v>
      </c>
    </row>
    <row r="190" spans="1:2" ht="13.5" customHeight="1" x14ac:dyDescent="0.25">
      <c r="A190" s="5" t="s">
        <v>150</v>
      </c>
      <c r="B190" s="27">
        <v>16493133.470000001</v>
      </c>
    </row>
    <row r="191" spans="1:2" ht="13.5" customHeight="1" x14ac:dyDescent="0.25">
      <c r="A191" s="5" t="s">
        <v>151</v>
      </c>
      <c r="B191" s="27">
        <v>3215113.64</v>
      </c>
    </row>
    <row r="192" spans="1:2" ht="13.5" customHeight="1" x14ac:dyDescent="0.25">
      <c r="A192" s="5" t="s">
        <v>152</v>
      </c>
      <c r="B192" s="27">
        <v>1307285.21</v>
      </c>
    </row>
    <row r="193" spans="1:3" ht="13.5" customHeight="1" x14ac:dyDescent="0.25">
      <c r="A193" s="5" t="s">
        <v>144</v>
      </c>
      <c r="B193" s="27">
        <v>0.03</v>
      </c>
    </row>
    <row r="194" spans="1:3" ht="13.5" customHeight="1" x14ac:dyDescent="0.25">
      <c r="A194" s="5" t="s">
        <v>145</v>
      </c>
      <c r="B194" s="27">
        <v>5028121.74</v>
      </c>
    </row>
    <row r="195" spans="1:3" ht="13.5" customHeight="1" x14ac:dyDescent="0.25">
      <c r="A195" s="81" t="s">
        <v>66</v>
      </c>
      <c r="B195" s="82">
        <f>B194+B193+B192+B191+B190+B184+B176+B174</f>
        <v>26172247.440000005</v>
      </c>
      <c r="C195" s="84"/>
    </row>
    <row r="196" spans="1:3" ht="13.5" customHeight="1" x14ac:dyDescent="0.25">
      <c r="A196" s="20" t="s">
        <v>67</v>
      </c>
      <c r="B196" s="35">
        <v>0</v>
      </c>
    </row>
    <row r="197" spans="1:3" ht="13.5" customHeight="1" x14ac:dyDescent="0.25">
      <c r="A197" s="21" t="s">
        <v>68</v>
      </c>
      <c r="B197" s="36">
        <v>0</v>
      </c>
    </row>
    <row r="198" spans="1:3" ht="13.5" customHeight="1" x14ac:dyDescent="0.25">
      <c r="A198" s="56" t="s">
        <v>69</v>
      </c>
      <c r="B198" s="57">
        <v>0</v>
      </c>
    </row>
    <row r="199" spans="1:3" ht="13.5" customHeight="1" x14ac:dyDescent="0.25">
      <c r="A199" s="56" t="s">
        <v>70</v>
      </c>
      <c r="B199" s="57">
        <v>0</v>
      </c>
    </row>
    <row r="200" spans="1:3" ht="13.5" customHeight="1" x14ac:dyDescent="0.25">
      <c r="A200" s="56" t="s">
        <v>71</v>
      </c>
      <c r="B200" s="57">
        <v>0</v>
      </c>
    </row>
    <row r="201" spans="1:3" ht="13.5" customHeight="1" x14ac:dyDescent="0.25">
      <c r="A201" s="1" t="s">
        <v>72</v>
      </c>
      <c r="B201" s="37">
        <f>B198+B199+B200</f>
        <v>0</v>
      </c>
    </row>
    <row r="202" spans="1:3" ht="13.5" customHeight="1" x14ac:dyDescent="0.25">
      <c r="A202" s="91" t="s">
        <v>73</v>
      </c>
      <c r="B202" s="91"/>
    </row>
    <row r="203" spans="1:3" ht="13.5" customHeight="1" x14ac:dyDescent="0.25">
      <c r="A203" s="91"/>
      <c r="B203" s="91"/>
    </row>
    <row r="204" spans="1:3" ht="13.5" customHeight="1" x14ac:dyDescent="0.25">
      <c r="A204" s="91"/>
      <c r="B204" s="91"/>
    </row>
    <row r="205" spans="1:3" ht="13.5" customHeight="1" x14ac:dyDescent="0.25">
      <c r="A205" t="s">
        <v>74</v>
      </c>
    </row>
    <row r="207" spans="1:3" ht="13.5" customHeight="1" x14ac:dyDescent="0.25">
      <c r="A207" t="s">
        <v>75</v>
      </c>
      <c r="B207" t="s">
        <v>76</v>
      </c>
    </row>
  </sheetData>
  <mergeCells count="11">
    <mergeCell ref="A166:B166"/>
    <mergeCell ref="A202:B204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Raquel Vaccari Viana</cp:lastModifiedBy>
  <cp:revision>11</cp:revision>
  <cp:lastPrinted>2024-04-10T13:23:45Z</cp:lastPrinted>
  <dcterms:created xsi:type="dcterms:W3CDTF">2021-09-23T15:15:02Z</dcterms:created>
  <dcterms:modified xsi:type="dcterms:W3CDTF">2025-06-28T18:52:39Z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