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01.Produção" sheetId="1" r:id="rId1"/>
  </sheets>
  <externalReferences>
    <externalReference r:id="rId4"/>
  </externalReferences>
  <definedNames>
    <definedName name="_xlfn.IFERROR" hidden="1">#NAME?</definedName>
    <definedName name="_xlnm.Print_Area" localSheetId="0">'01.Produção'!$A$1:$N$101</definedName>
    <definedName name="Inter_Graf">#REF!</definedName>
    <definedName name="Inter_Graf_03">#REF!</definedName>
    <definedName name="SegmentaçãodeDados_Meses1">#N/A</definedName>
    <definedName name="SegmentaçãodeDados_Meses2">#N/A</definedName>
    <definedName name="SegmentaçãodeDados_Meses3">#N/A</definedName>
  </definedNames>
  <calcPr fullCalcOnLoad="1"/>
</workbook>
</file>

<file path=xl/sharedStrings.xml><?xml version="1.0" encoding="utf-8"?>
<sst xmlns="http://schemas.openxmlformats.org/spreadsheetml/2006/main" count="99" uniqueCount="71">
  <si>
    <t>Hospital Estadual de Trindade Walda Ferreira dos Santos - HETRIN</t>
  </si>
  <si>
    <t>ANO: 2021</t>
  </si>
  <si>
    <t>PRODUÇÃO ASSISTENCIAL</t>
  </si>
  <si>
    <t>LINHAS DE CONTRATAÇÕES</t>
  </si>
  <si>
    <t>Meta</t>
  </si>
  <si>
    <t>Internação (Saídas Hospitalares)</t>
  </si>
  <si>
    <t>Cirurgias Eletivas</t>
  </si>
  <si>
    <t>Atendimento Ambulatorial</t>
  </si>
  <si>
    <t>Atendimento de Urgência e Emergência</t>
  </si>
  <si>
    <t>Paciente – Dia Covid</t>
  </si>
  <si>
    <t>SAÍDAS HOSPITALARES POR ESPECIALIDADE</t>
  </si>
  <si>
    <t>Clínica Médica</t>
  </si>
  <si>
    <t>Clinica Cirúrgica</t>
  </si>
  <si>
    <t>Clinica Obstétrica</t>
  </si>
  <si>
    <t>Total</t>
  </si>
  <si>
    <t>CIRURGIAS ELETIVAS</t>
  </si>
  <si>
    <t xml:space="preserve">Meta </t>
  </si>
  <si>
    <t xml:space="preserve">Cirurgia Geral </t>
  </si>
  <si>
    <t xml:space="preserve">Ginecologia </t>
  </si>
  <si>
    <t>Urologia</t>
  </si>
  <si>
    <t>ATENDIMENTO AMBULATORIAL MÉDICA DETALHADA</t>
  </si>
  <si>
    <t>Clínica Geral</t>
  </si>
  <si>
    <t xml:space="preserve">Ginecologia/Obstetrícia </t>
  </si>
  <si>
    <t xml:space="preserve">Cardiologia (pré-operatório / risco cirúrgico) </t>
  </si>
  <si>
    <t xml:space="preserve">Pediatria </t>
  </si>
  <si>
    <t>Outras</t>
  </si>
  <si>
    <t>ATENDIMENTO AMBULATORIAL NÃO MÉDICA DETALHADA</t>
  </si>
  <si>
    <t>Enfermagem</t>
  </si>
  <si>
    <t>Psicologia</t>
  </si>
  <si>
    <t>ATENDIMENTO AMBULATORIAL DE PROCED. AMBULATORIAIS</t>
  </si>
  <si>
    <t>Procedimentos Cirúrgicos Ambulatoriais</t>
  </si>
  <si>
    <t>CONSULTAS AMBULATORIAIS</t>
  </si>
  <si>
    <t>Consulta Médica</t>
  </si>
  <si>
    <t>Consulta multiprofissional</t>
  </si>
  <si>
    <t>Cirurgias de Urgência</t>
  </si>
  <si>
    <t>Cirurgias</t>
  </si>
  <si>
    <t>Cirurgia de urgência</t>
  </si>
  <si>
    <t>Cirurgias Programadas</t>
  </si>
  <si>
    <t>Cirurgias Ambulatoriais</t>
  </si>
  <si>
    <t>Atendimento Geral</t>
  </si>
  <si>
    <t>Atendimento Covid</t>
  </si>
  <si>
    <t>TOTAL</t>
  </si>
  <si>
    <t>Demanda espontânea</t>
  </si>
  <si>
    <t>Demanda regulada</t>
  </si>
  <si>
    <t>Paciente-Dia</t>
  </si>
  <si>
    <t>Clínica Cirúrgica</t>
  </si>
  <si>
    <t>Clínica Obstétrica</t>
  </si>
  <si>
    <t>Observação PS</t>
  </si>
  <si>
    <t>Observação Covid</t>
  </si>
  <si>
    <t>Sala Vermelha</t>
  </si>
  <si>
    <t>Internação Covid</t>
  </si>
  <si>
    <t>UTI</t>
  </si>
  <si>
    <t>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</si>
  <si>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</si>
  <si>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</si>
  <si>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</si>
  <si>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</si>
  <si>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</si>
  <si>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</si>
  <si>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</si>
  <si>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</si>
  <si>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</si>
  <si>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</si>
  <si>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</si>
  <si>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</si>
  <si>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SADT Interno</t>
  </si>
  <si>
    <t>Laboratório de Análises Clínicas</t>
  </si>
  <si>
    <t>Eletrocardiograma</t>
  </si>
  <si>
    <t>Radiografia</t>
  </si>
  <si>
    <t>USG</t>
  </si>
  <si>
    <t>SADT Externo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</si>
</sst>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38" fillId="0" borderId="10" xfId="47" applyFont="1" applyBorder="1" applyAlignment="1">
      <alignment horizontal="center" vertical="center"/>
      <protection/>
    </xf>
    <xf numFmtId="0" fontId="38" fillId="0" borderId="11" xfId="47" applyFont="1" applyBorder="1" applyAlignment="1">
      <alignment horizontal="center" vertical="center"/>
      <protection/>
    </xf>
    <xf numFmtId="0" fontId="38" fillId="0" borderId="12" xfId="47" applyFont="1" applyBorder="1" applyAlignment="1">
      <alignment horizontal="center" vertical="center"/>
      <protection/>
    </xf>
    <xf numFmtId="0" fontId="28" fillId="0" borderId="0" xfId="47" applyAlignment="1">
      <alignment vertical="center"/>
      <protection/>
    </xf>
    <xf numFmtId="0" fontId="39" fillId="33" borderId="13" xfId="47" applyFont="1" applyFill="1" applyBorder="1" applyAlignment="1">
      <alignment horizontal="center" vertical="center"/>
      <protection/>
    </xf>
    <xf numFmtId="0" fontId="39" fillId="33" borderId="14" xfId="47" applyFont="1" applyFill="1" applyBorder="1" applyAlignment="1">
      <alignment horizontal="center" vertical="center"/>
      <protection/>
    </xf>
    <xf numFmtId="0" fontId="40" fillId="34" borderId="15" xfId="47" applyFont="1" applyFill="1" applyBorder="1" applyAlignment="1">
      <alignment horizontal="center" vertical="center"/>
      <protection/>
    </xf>
    <xf numFmtId="0" fontId="40" fillId="35" borderId="15" xfId="47" applyFont="1" applyFill="1" applyBorder="1" applyAlignment="1">
      <alignment horizontal="center" vertical="center"/>
      <protection/>
    </xf>
    <xf numFmtId="0" fontId="40" fillId="36" borderId="15" xfId="47" applyFont="1" applyFill="1" applyBorder="1" applyAlignment="1">
      <alignment horizontal="left" vertical="center" wrapText="1"/>
      <protection/>
    </xf>
    <xf numFmtId="0" fontId="40" fillId="36" borderId="15" xfId="47" applyFont="1" applyFill="1" applyBorder="1" applyAlignment="1">
      <alignment horizontal="center" vertical="center" wrapText="1"/>
      <protection/>
    </xf>
    <xf numFmtId="164" fontId="40" fillId="36" borderId="15" xfId="47" applyNumberFormat="1" applyFont="1" applyFill="1" applyBorder="1" applyAlignment="1">
      <alignment horizontal="center" vertical="center"/>
      <protection/>
    </xf>
    <xf numFmtId="0" fontId="41" fillId="0" borderId="0" xfId="47" applyFont="1" applyAlignment="1">
      <alignment vertical="center"/>
      <protection/>
    </xf>
    <xf numFmtId="0" fontId="38" fillId="33" borderId="15" xfId="47" applyFont="1" applyFill="1" applyBorder="1" applyAlignment="1">
      <alignment horizontal="left" vertical="center" wrapText="1"/>
      <protection/>
    </xf>
    <xf numFmtId="3" fontId="40" fillId="33" borderId="15" xfId="47" applyNumberFormat="1" applyFont="1" applyFill="1" applyBorder="1" applyAlignment="1">
      <alignment horizontal="center" vertical="center" wrapText="1"/>
      <protection/>
    </xf>
    <xf numFmtId="3" fontId="38" fillId="0" borderId="16" xfId="0" applyNumberFormat="1" applyFont="1" applyBorder="1" applyAlignment="1">
      <alignment horizontal="center" vertical="center"/>
    </xf>
    <xf numFmtId="3" fontId="38" fillId="33" borderId="15" xfId="47" applyNumberFormat="1" applyFont="1" applyFill="1" applyBorder="1" applyAlignment="1">
      <alignment horizontal="center" vertical="center"/>
      <protection/>
    </xf>
    <xf numFmtId="3" fontId="38" fillId="37" borderId="16" xfId="0" applyNumberFormat="1" applyFont="1" applyFill="1" applyBorder="1" applyAlignment="1">
      <alignment horizontal="center" vertical="center"/>
    </xf>
    <xf numFmtId="0" fontId="38" fillId="0" borderId="15" xfId="47" applyFont="1" applyBorder="1" applyAlignment="1">
      <alignment horizontal="left" vertical="center" wrapText="1"/>
      <protection/>
    </xf>
    <xf numFmtId="3" fontId="38" fillId="37" borderId="16" xfId="0" applyNumberFormat="1" applyFont="1" applyFill="1" applyBorder="1" applyAlignment="1">
      <alignment horizontal="center" vertical="center" wrapText="1"/>
    </xf>
    <xf numFmtId="3" fontId="38" fillId="33" borderId="15" xfId="47" applyNumberFormat="1" applyFont="1" applyFill="1" applyBorder="1" applyAlignment="1">
      <alignment horizontal="center" vertical="center" wrapText="1"/>
      <protection/>
    </xf>
    <xf numFmtId="0" fontId="38" fillId="33" borderId="17" xfId="47" applyFont="1" applyFill="1" applyBorder="1" applyAlignment="1">
      <alignment horizontal="left" vertical="center" wrapText="1"/>
      <protection/>
    </xf>
    <xf numFmtId="3" fontId="40" fillId="33" borderId="18" xfId="47" applyNumberFormat="1" applyFont="1" applyFill="1" applyBorder="1" applyAlignment="1">
      <alignment horizontal="center" vertical="center"/>
      <protection/>
    </xf>
    <xf numFmtId="3" fontId="38" fillId="0" borderId="15" xfId="47" applyNumberFormat="1" applyFont="1" applyBorder="1" applyAlignment="1">
      <alignment horizontal="center" vertical="center"/>
      <protection/>
    </xf>
    <xf numFmtId="3" fontId="38" fillId="0" borderId="19" xfId="0" applyNumberFormat="1" applyFont="1" applyBorder="1" applyAlignment="1">
      <alignment horizontal="center" vertical="center"/>
    </xf>
    <xf numFmtId="3" fontId="38" fillId="0" borderId="20" xfId="47" applyNumberFormat="1" applyFont="1" applyBorder="1" applyAlignment="1">
      <alignment horizontal="center" vertical="center"/>
      <protection/>
    </xf>
    <xf numFmtId="3" fontId="38" fillId="33" borderId="21" xfId="47" applyNumberFormat="1" applyFont="1" applyFill="1" applyBorder="1" applyAlignment="1">
      <alignment horizontal="center" vertical="center"/>
      <protection/>
    </xf>
    <xf numFmtId="3" fontId="38" fillId="33" borderId="18" xfId="47" applyNumberFormat="1" applyFont="1" applyFill="1" applyBorder="1" applyAlignment="1">
      <alignment horizontal="center" vertical="center"/>
      <protection/>
    </xf>
    <xf numFmtId="3" fontId="38" fillId="0" borderId="21" xfId="47" applyNumberFormat="1" applyFont="1" applyBorder="1" applyAlignment="1">
      <alignment horizontal="center" vertical="center"/>
      <protection/>
    </xf>
    <xf numFmtId="3" fontId="38" fillId="0" borderId="18" xfId="47" applyNumberFormat="1" applyFont="1" applyBorder="1" applyAlignment="1">
      <alignment horizontal="center" vertical="center"/>
      <protection/>
    </xf>
    <xf numFmtId="3" fontId="40" fillId="33" borderId="15" xfId="47" applyNumberFormat="1" applyFont="1" applyFill="1" applyBorder="1" applyAlignment="1">
      <alignment horizontal="center" vertical="center"/>
      <protection/>
    </xf>
    <xf numFmtId="0" fontId="40" fillId="33" borderId="20" xfId="47" applyFont="1" applyFill="1" applyBorder="1" applyAlignment="1">
      <alignment horizontal="left" vertical="center" wrapText="1"/>
      <protection/>
    </xf>
    <xf numFmtId="3" fontId="40" fillId="33" borderId="20" xfId="47" applyNumberFormat="1" applyFont="1" applyFill="1" applyBorder="1" applyAlignment="1">
      <alignment horizontal="center" vertical="center"/>
      <protection/>
    </xf>
    <xf numFmtId="3" fontId="40" fillId="0" borderId="19" xfId="0" applyNumberFormat="1" applyFont="1" applyBorder="1" applyAlignment="1">
      <alignment horizontal="center" vertical="center"/>
    </xf>
    <xf numFmtId="3" fontId="40" fillId="0" borderId="20" xfId="47" applyNumberFormat="1" applyFont="1" applyBorder="1" applyAlignment="1">
      <alignment horizontal="center" vertical="center"/>
      <protection/>
    </xf>
    <xf numFmtId="0" fontId="38" fillId="33" borderId="21" xfId="47" applyFont="1" applyFill="1" applyBorder="1" applyAlignment="1">
      <alignment horizontal="center" vertical="center"/>
      <protection/>
    </xf>
    <xf numFmtId="0" fontId="38" fillId="33" borderId="18" xfId="47" applyFont="1" applyFill="1" applyBorder="1" applyAlignment="1">
      <alignment horizontal="center" vertical="center"/>
      <protection/>
    </xf>
    <xf numFmtId="3" fontId="40" fillId="33" borderId="15" xfId="47" applyNumberFormat="1" applyFont="1" applyFill="1" applyBorder="1" applyAlignment="1">
      <alignment horizontal="center" vertical="center" wrapText="1"/>
      <protection/>
    </xf>
    <xf numFmtId="0" fontId="40" fillId="0" borderId="20" xfId="47" applyFont="1" applyBorder="1" applyAlignment="1">
      <alignment horizontal="left" vertical="center" wrapText="1"/>
      <protection/>
    </xf>
    <xf numFmtId="3" fontId="40" fillId="33" borderId="20" xfId="47" applyNumberFormat="1" applyFont="1" applyFill="1" applyBorder="1" applyAlignment="1">
      <alignment horizontal="center" vertical="center" wrapText="1"/>
      <protection/>
    </xf>
    <xf numFmtId="3" fontId="40" fillId="0" borderId="19" xfId="0" applyNumberFormat="1" applyFont="1" applyBorder="1" applyAlignment="1">
      <alignment horizontal="center" vertical="center" wrapText="1"/>
    </xf>
    <xf numFmtId="3" fontId="40" fillId="0" borderId="20" xfId="47" applyNumberFormat="1" applyFont="1" applyBorder="1" applyAlignment="1">
      <alignment horizontal="center" vertical="center" wrapText="1"/>
      <protection/>
    </xf>
    <xf numFmtId="0" fontId="38" fillId="33" borderId="18" xfId="47" applyFont="1" applyFill="1" applyBorder="1" applyAlignment="1">
      <alignment vertical="center" wrapText="1"/>
      <protection/>
    </xf>
    <xf numFmtId="0" fontId="38" fillId="0" borderId="21" xfId="47" applyFont="1" applyBorder="1" applyAlignment="1">
      <alignment horizontal="center" vertical="center"/>
      <protection/>
    </xf>
    <xf numFmtId="0" fontId="38" fillId="0" borderId="18" xfId="47" applyFont="1" applyBorder="1" applyAlignment="1">
      <alignment horizontal="center" vertical="center"/>
      <protection/>
    </xf>
    <xf numFmtId="3" fontId="40" fillId="33" borderId="15" xfId="47" applyNumberFormat="1" applyFont="1" applyFill="1" applyBorder="1" applyAlignment="1">
      <alignment horizontal="center" vertical="center"/>
      <protection/>
    </xf>
    <xf numFmtId="3" fontId="40" fillId="33" borderId="20" xfId="47" applyNumberFormat="1" applyFont="1" applyFill="1" applyBorder="1" applyAlignment="1">
      <alignment horizontal="center" vertical="center"/>
      <protection/>
    </xf>
    <xf numFmtId="3" fontId="40" fillId="37" borderId="19" xfId="0" applyNumberFormat="1" applyFont="1" applyFill="1" applyBorder="1" applyAlignment="1">
      <alignment horizontal="center" vertical="center"/>
    </xf>
    <xf numFmtId="0" fontId="38" fillId="0" borderId="17" xfId="47" applyFont="1" applyBorder="1" applyAlignment="1">
      <alignment vertical="center" wrapText="1"/>
      <protection/>
    </xf>
    <xf numFmtId="0" fontId="38" fillId="0" borderId="21" xfId="47" applyFont="1" applyBorder="1" applyAlignment="1">
      <alignment vertical="center" wrapText="1"/>
      <protection/>
    </xf>
    <xf numFmtId="0" fontId="38" fillId="0" borderId="18" xfId="47" applyFont="1" applyBorder="1" applyAlignment="1">
      <alignment vertical="center" wrapText="1"/>
      <protection/>
    </xf>
    <xf numFmtId="0" fontId="38" fillId="33" borderId="15" xfId="47" applyFont="1" applyFill="1" applyBorder="1" applyAlignment="1">
      <alignment horizontal="left" vertical="center"/>
      <protection/>
    </xf>
    <xf numFmtId="3" fontId="38" fillId="0" borderId="15" xfId="47" applyNumberFormat="1" applyFont="1" applyBorder="1" applyAlignment="1">
      <alignment horizontal="center" vertical="center" wrapText="1"/>
      <protection/>
    </xf>
    <xf numFmtId="0" fontId="40" fillId="33" borderId="20" xfId="47" applyFont="1" applyFill="1" applyBorder="1" applyAlignment="1">
      <alignment horizontal="left" vertical="center"/>
      <protection/>
    </xf>
    <xf numFmtId="3" fontId="40" fillId="37" borderId="19" xfId="0" applyNumberFormat="1" applyFont="1" applyFill="1" applyBorder="1" applyAlignment="1">
      <alignment horizontal="center" vertical="center" wrapText="1"/>
    </xf>
    <xf numFmtId="3" fontId="40" fillId="33" borderId="20" xfId="47" applyNumberFormat="1" applyFont="1" applyFill="1" applyBorder="1" applyAlignment="1">
      <alignment horizontal="center" vertical="center" wrapText="1"/>
      <protection/>
    </xf>
    <xf numFmtId="0" fontId="38" fillId="33" borderId="17" xfId="47" applyFont="1" applyFill="1" applyBorder="1" applyAlignment="1">
      <alignment vertical="center"/>
      <protection/>
    </xf>
    <xf numFmtId="0" fontId="38" fillId="33" borderId="21" xfId="47" applyFont="1" applyFill="1" applyBorder="1" applyAlignment="1">
      <alignment vertical="center"/>
      <protection/>
    </xf>
    <xf numFmtId="0" fontId="38" fillId="33" borderId="18" xfId="47" applyFont="1" applyFill="1" applyBorder="1" applyAlignment="1">
      <alignment vertical="center"/>
      <protection/>
    </xf>
    <xf numFmtId="0" fontId="38" fillId="33" borderId="20" xfId="47" applyFont="1" applyFill="1" applyBorder="1" applyAlignment="1">
      <alignment horizontal="left" vertical="center" wrapText="1"/>
      <protection/>
    </xf>
    <xf numFmtId="3" fontId="38" fillId="37" borderId="19" xfId="0" applyNumberFormat="1" applyFont="1" applyFill="1" applyBorder="1" applyAlignment="1">
      <alignment horizontal="center" vertical="center"/>
    </xf>
    <xf numFmtId="3" fontId="38" fillId="33" borderId="20" xfId="47" applyNumberFormat="1" applyFont="1" applyFill="1" applyBorder="1" applyAlignment="1">
      <alignment horizontal="center" vertical="center"/>
      <protection/>
    </xf>
    <xf numFmtId="0" fontId="38" fillId="0" borderId="17" xfId="47" applyFont="1" applyBorder="1" applyAlignment="1">
      <alignment vertical="center"/>
      <protection/>
    </xf>
    <xf numFmtId="0" fontId="38" fillId="0" borderId="21" xfId="47" applyFont="1" applyBorder="1" applyAlignment="1">
      <alignment vertical="center"/>
      <protection/>
    </xf>
    <xf numFmtId="0" fontId="38" fillId="0" borderId="18" xfId="47" applyFont="1" applyBorder="1" applyAlignment="1">
      <alignment vertical="center"/>
      <protection/>
    </xf>
    <xf numFmtId="0" fontId="40" fillId="36" borderId="17" xfId="47" applyFont="1" applyFill="1" applyBorder="1" applyAlignment="1">
      <alignment horizontal="left" vertical="center" wrapText="1"/>
      <protection/>
    </xf>
    <xf numFmtId="0" fontId="38" fillId="0" borderId="17" xfId="47" applyFont="1" applyBorder="1" applyAlignment="1">
      <alignment horizontal="left" vertical="center" wrapText="1"/>
      <protection/>
    </xf>
    <xf numFmtId="0" fontId="40" fillId="0" borderId="10" xfId="47" applyFont="1" applyBorder="1" applyAlignment="1">
      <alignment horizontal="left" vertical="center" wrapText="1"/>
      <protection/>
    </xf>
    <xf numFmtId="0" fontId="40" fillId="36" borderId="18" xfId="47" applyFont="1" applyFill="1" applyBorder="1" applyAlignment="1">
      <alignment horizontal="center" vertical="center" wrapText="1"/>
      <protection/>
    </xf>
    <xf numFmtId="3" fontId="40" fillId="33" borderId="18" xfId="47" applyNumberFormat="1" applyFont="1" applyFill="1" applyBorder="1" applyAlignment="1">
      <alignment vertical="center" wrapText="1"/>
      <protection/>
    </xf>
    <xf numFmtId="3" fontId="38" fillId="37" borderId="15" xfId="0" applyNumberFormat="1" applyFont="1" applyFill="1" applyBorder="1" applyAlignment="1">
      <alignment horizontal="center" vertical="center"/>
    </xf>
    <xf numFmtId="0" fontId="40" fillId="0" borderId="17" xfId="47" applyFont="1" applyBorder="1" applyAlignment="1">
      <alignment horizontal="left" vertical="center" wrapText="1"/>
      <protection/>
    </xf>
    <xf numFmtId="3" fontId="40" fillId="0" borderId="15" xfId="0" applyNumberFormat="1" applyFont="1" applyBorder="1" applyAlignment="1">
      <alignment horizontal="center" vertical="center" wrapText="1"/>
    </xf>
    <xf numFmtId="3" fontId="40" fillId="0" borderId="15" xfId="47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40" fillId="33" borderId="12" xfId="47" applyNumberFormat="1" applyFont="1" applyFill="1" applyBorder="1" applyAlignment="1">
      <alignment vertical="center" wrapText="1"/>
      <protection/>
    </xf>
    <xf numFmtId="3" fontId="40" fillId="33" borderId="18" xfId="47" applyNumberFormat="1" applyFont="1" applyFill="1" applyBorder="1" applyAlignment="1">
      <alignment vertical="center"/>
      <protection/>
    </xf>
    <xf numFmtId="3" fontId="40" fillId="33" borderId="12" xfId="47" applyNumberFormat="1" applyFont="1" applyFill="1" applyBorder="1" applyAlignment="1">
      <alignment vertical="center"/>
      <protection/>
    </xf>
    <xf numFmtId="0" fontId="38" fillId="0" borderId="17" xfId="47" applyFont="1" applyBorder="1" applyAlignment="1">
      <alignment horizontal="left" vertical="center"/>
      <protection/>
    </xf>
    <xf numFmtId="3" fontId="38" fillId="33" borderId="17" xfId="47" applyNumberFormat="1" applyFont="1" applyFill="1" applyBorder="1" applyAlignment="1">
      <alignment horizontal="left" vertical="center" wrapText="1"/>
      <protection/>
    </xf>
    <xf numFmtId="3" fontId="38" fillId="0" borderId="18" xfId="47" applyNumberFormat="1" applyFont="1" applyBorder="1" applyAlignment="1">
      <alignment vertical="center"/>
      <protection/>
    </xf>
    <xf numFmtId="0" fontId="28" fillId="0" borderId="0" xfId="47">
      <alignment/>
      <protection/>
    </xf>
    <xf numFmtId="3" fontId="38" fillId="0" borderId="17" xfId="47" applyNumberFormat="1" applyFont="1" applyBorder="1" applyAlignment="1">
      <alignment horizontal="left" vertical="center" wrapText="1"/>
      <protection/>
    </xf>
    <xf numFmtId="3" fontId="38" fillId="0" borderId="18" xfId="47" applyNumberFormat="1" applyFont="1" applyBorder="1" applyAlignment="1" quotePrefix="1">
      <alignment vertical="center"/>
      <protection/>
    </xf>
    <xf numFmtId="3" fontId="40" fillId="0" borderId="17" xfId="47" applyNumberFormat="1" applyFont="1" applyBorder="1" applyAlignment="1">
      <alignment horizontal="left" vertical="center" wrapText="1"/>
      <protection/>
    </xf>
    <xf numFmtId="3" fontId="40" fillId="0" borderId="16" xfId="0" applyNumberFormat="1" applyFont="1" applyBorder="1" applyAlignment="1">
      <alignment horizontal="center" vertical="center"/>
    </xf>
    <xf numFmtId="3" fontId="40" fillId="0" borderId="15" xfId="47" applyNumberFormat="1" applyFont="1" applyBorder="1" applyAlignment="1">
      <alignment horizontal="center" vertical="center"/>
      <protection/>
    </xf>
    <xf numFmtId="0" fontId="38" fillId="0" borderId="22" xfId="47" applyFont="1" applyBorder="1" applyAlignment="1">
      <alignment horizontal="left" vertical="center"/>
      <protection/>
    </xf>
    <xf numFmtId="0" fontId="38" fillId="0" borderId="0" xfId="47" applyFont="1" applyAlignment="1">
      <alignment horizontal="center" vertical="center"/>
      <protection/>
    </xf>
    <xf numFmtId="0" fontId="38" fillId="0" borderId="23" xfId="47" applyFont="1" applyBorder="1" applyAlignment="1">
      <alignment vertical="center"/>
      <protection/>
    </xf>
    <xf numFmtId="0" fontId="38" fillId="0" borderId="23" xfId="47" applyFont="1" applyBorder="1" applyAlignment="1">
      <alignment horizontal="center" vertical="center"/>
      <protection/>
    </xf>
    <xf numFmtId="0" fontId="40" fillId="36" borderId="15" xfId="47" applyFont="1" applyFill="1" applyBorder="1" applyAlignment="1">
      <alignment horizontal="left" vertical="center" wrapText="1"/>
      <protection/>
    </xf>
    <xf numFmtId="0" fontId="38" fillId="0" borderId="15" xfId="47" applyFont="1" applyBorder="1" applyAlignment="1">
      <alignment horizontal="left" vertical="center" wrapText="1"/>
      <protection/>
    </xf>
    <xf numFmtId="3" fontId="38" fillId="37" borderId="24" xfId="0" applyNumberFormat="1" applyFont="1" applyFill="1" applyBorder="1" applyAlignment="1">
      <alignment horizontal="center" vertical="center"/>
    </xf>
    <xf numFmtId="0" fontId="40" fillId="0" borderId="15" xfId="47" applyFont="1" applyBorder="1" applyAlignment="1">
      <alignment horizontal="left" vertical="center" wrapText="1"/>
      <protection/>
    </xf>
    <xf numFmtId="3" fontId="40" fillId="37" borderId="24" xfId="0" applyNumberFormat="1" applyFont="1" applyFill="1" applyBorder="1" applyAlignment="1">
      <alignment horizontal="center" vertical="center"/>
    </xf>
    <xf numFmtId="0" fontId="41" fillId="0" borderId="0" xfId="47" applyFont="1" applyAlignment="1">
      <alignment vertical="center"/>
      <protection/>
    </xf>
    <xf numFmtId="0" fontId="41" fillId="0" borderId="0" xfId="47" applyFont="1">
      <alignment/>
      <protection/>
    </xf>
    <xf numFmtId="0" fontId="38" fillId="0" borderId="0" xfId="47" applyFont="1" applyAlignment="1">
      <alignment vertical="center"/>
      <protection/>
    </xf>
    <xf numFmtId="0" fontId="38" fillId="0" borderId="0" xfId="47" applyFont="1" applyAlignment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5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161925</xdr:rowOff>
    </xdr:from>
    <xdr:to>
      <xdr:col>4</xdr:col>
      <xdr:colOff>0</xdr:colOff>
      <xdr:row>0</xdr:row>
      <xdr:rowOff>857250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61925"/>
          <a:ext cx="1952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161925</xdr:rowOff>
    </xdr:from>
    <xdr:to>
      <xdr:col>0</xdr:col>
      <xdr:colOff>1924050</xdr:colOff>
      <xdr:row>0</xdr:row>
      <xdr:rowOff>809625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2752725</xdr:colOff>
      <xdr:row>0</xdr:row>
      <xdr:rowOff>161925</xdr:rowOff>
    </xdr:from>
    <xdr:to>
      <xdr:col>1</xdr:col>
      <xdr:colOff>371475</xdr:colOff>
      <xdr:row>0</xdr:row>
      <xdr:rowOff>657225</xdr:rowOff>
    </xdr:to>
    <xdr:pic>
      <xdr:nvPicPr>
        <xdr:cNvPr id="3" name="Imagem 3" descr="Uma imagem contendo objeto, relógio&#10;&#10;Descrição gerad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61925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02%20-%20Relatorio%20Mensal%20-%20HETRIN.v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001.META_SAIDAS"/>
      <sheetName val="002.META_ATEND_AMB"/>
      <sheetName val="003.METAS_CIRURGIAS"/>
      <sheetName val="004.ATEND_URG"/>
      <sheetName val="005.ENTR_URG"/>
      <sheetName val="007.CLASSIF_RISCO_GERAL"/>
      <sheetName val="008.PROC_ATEND"/>
      <sheetName val="009.ATEND_PERIOD"/>
      <sheetName val="010.ATEN_FAIX_ETAR"/>
      <sheetName val="011.ATEND_SEXO"/>
      <sheetName val="012.ENTRAD_INTERN"/>
      <sheetName val="013.PROC_INTER_PS"/>
      <sheetName val="014.INTERNACOES"/>
      <sheetName val="015.PROC_INTER"/>
      <sheetName val="016.REINTERNAÇÕES"/>
      <sheetName val="017.PAC_DIA"/>
      <sheetName val="018.SAID_CLIN"/>
      <sheetName val="019.TAX_OCUP"/>
      <sheetName val="020.MED_PERM"/>
      <sheetName val="021.TAX_MORT_INST"/>
      <sheetName val="022.TAB_CAP_INSTAL"/>
      <sheetName val="023.LEITOS_DIA"/>
      <sheetName val="024.ATEND_AMBU_CONS"/>
      <sheetName val="025.ATEND_AMBU_REG"/>
      <sheetName val="026.ATEND_AMBU_ESP"/>
      <sheetName val="027.ATEND_AMBU_NMED"/>
      <sheetName val="028.AGEN_CIRU"/>
      <sheetName val="029.CIRU_PARTO"/>
      <sheetName val="030.CIRURGIA"/>
      <sheetName val="031.PARTOS"/>
      <sheetName val="032.PARTOS_PRIMIP"/>
      <sheetName val="033.APGAR_RN"/>
      <sheetName val="034.CCIH_PROC_LEIT_CRIT"/>
      <sheetName val="035.CCIH_PROC_ENF"/>
      <sheetName val="036.FARVG_RAM_GRAV"/>
      <sheetName val="037.FARVG_RAM_CLIN"/>
      <sheetName val="038.M1_IDENT_PCTE"/>
      <sheetName val="039.M2_COMUN_EFET"/>
      <sheetName val="040.M3_MED_ALTA_VIG"/>
      <sheetName val="041.M4_CIRUR_SEG"/>
      <sheetName val="042.M5_LAV_HIG_MAOS"/>
      <sheetName val="043.M6_QUEDAS"/>
      <sheetName val="044.M6_LPP"/>
      <sheetName val="045.FARM_CLIN_ATEND"/>
      <sheetName val="046.FARM_CLIN_INTER_1"/>
      <sheetName val="047.FARM_CLIN_INTER_2"/>
      <sheetName val="048.ATEND_FONO_CLINICA"/>
      <sheetName val="049.ATEND_NUTRI"/>
      <sheetName val="050.ATEND_FISIO_CLINICA"/>
      <sheetName val="051.ATEND_SERV_SOC_CLINICA"/>
      <sheetName val="052.ATEND_PSICO_CLINICA"/>
      <sheetName val="053.SADT_LAB"/>
      <sheetName val="054.SADT_ECG"/>
      <sheetName val="055.SADT_ULTRA"/>
      <sheetName val="056.SADT_RX"/>
      <sheetName val="057.SADT_TOMO"/>
      <sheetName val="058.SADT_HEMO"/>
      <sheetName val="059.TESTE_RT-PCR_RT"/>
      <sheetName val="060.TESTE_COVID_INTER"/>
      <sheetName val="061.TESTE_ANTIGENO_CC"/>
      <sheetName val="062.TESTE_ANTIGENO_INTER"/>
      <sheetName val="063.SUPR_SOL_COMPRAS"/>
      <sheetName val="064.SUPR_SOL_COM_N_PADRAO"/>
      <sheetName val="065.SUPR_MEDIC_DISPENS"/>
      <sheetName val="066.SUPR_MEDIC_ECONO"/>
      <sheetName val="067.RH_TAB_COL_COVID"/>
      <sheetName val="068.RH_TO"/>
      <sheetName val="069.RH_ABS"/>
      <sheetName val="070.RH_HP"/>
      <sheetName val="071.RH_HTT"/>
      <sheetName val="072.RH_TR_COL"/>
      <sheetName val="073.SA_LAV"/>
      <sheetName val="074.SA_MAN_EC"/>
      <sheetName val="075.SA_TI"/>
      <sheetName val="076.SA_MAN"/>
      <sheetName val="077.FAT_PROC"/>
      <sheetName val="078.FAT_ATEND"/>
      <sheetName val="079.FAT_ALTAS"/>
      <sheetName val="080.SAU"/>
      <sheetName val="01.Produção"/>
      <sheetName val="02.Desempenho"/>
      <sheetName val="03.Efetividade"/>
      <sheetName val="04.Covid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V101"/>
  <sheetViews>
    <sheetView showGridLines="0" tabSelected="1" view="pageBreakPreview" zoomScale="60" zoomScaleNormal="85" zoomScalePageLayoutView="0" workbookViewId="0" topLeftCell="A1">
      <selection activeCell="S22" sqref="S22"/>
    </sheetView>
  </sheetViews>
  <sheetFormatPr defaultColWidth="8.7109375" defaultRowHeight="15"/>
  <cols>
    <col min="1" max="1" width="60.7109375" style="100" customWidth="1"/>
    <col min="2" max="2" width="23.7109375" style="89" customWidth="1"/>
    <col min="3" max="3" width="23.7109375" style="89" hidden="1" customWidth="1"/>
    <col min="4" max="4" width="23.7109375" style="89" customWidth="1"/>
    <col min="5" max="14" width="23.7109375" style="99" hidden="1" customWidth="1"/>
    <col min="15" max="16384" width="8.7109375" style="4" customWidth="1"/>
  </cols>
  <sheetData>
    <row r="1" spans="1:14" ht="7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2" customFormat="1" ht="15">
      <c r="A5" s="9" t="s">
        <v>3</v>
      </c>
      <c r="B5" s="10" t="s">
        <v>4</v>
      </c>
      <c r="C5" s="11">
        <v>44562</v>
      </c>
      <c r="D5" s="11">
        <f aca="true" t="shared" si="0" ref="D5:N5">_XLL.FIMMÊS(C5,0)+1</f>
        <v>44593</v>
      </c>
      <c r="E5" s="11">
        <f t="shared" si="0"/>
        <v>44621</v>
      </c>
      <c r="F5" s="11">
        <f t="shared" si="0"/>
        <v>44652</v>
      </c>
      <c r="G5" s="11">
        <f t="shared" si="0"/>
        <v>44682</v>
      </c>
      <c r="H5" s="11">
        <f t="shared" si="0"/>
        <v>44713</v>
      </c>
      <c r="I5" s="11">
        <f t="shared" si="0"/>
        <v>44743</v>
      </c>
      <c r="J5" s="11">
        <f t="shared" si="0"/>
        <v>44774</v>
      </c>
      <c r="K5" s="11">
        <f t="shared" si="0"/>
        <v>44805</v>
      </c>
      <c r="L5" s="11">
        <f t="shared" si="0"/>
        <v>44835</v>
      </c>
      <c r="M5" s="11">
        <f t="shared" si="0"/>
        <v>44866</v>
      </c>
      <c r="N5" s="11">
        <f t="shared" si="0"/>
        <v>44896</v>
      </c>
    </row>
    <row r="6" spans="1:14" ht="15">
      <c r="A6" s="13" t="s">
        <v>5</v>
      </c>
      <c r="B6" s="14">
        <f>B16</f>
        <v>435</v>
      </c>
      <c r="C6" s="15">
        <f>C16</f>
        <v>348</v>
      </c>
      <c r="D6" s="16">
        <v>155</v>
      </c>
      <c r="E6" s="16">
        <f aca="true" t="shared" si="1" ref="E6:N6">E16</f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</row>
    <row r="7" spans="1:14" ht="15">
      <c r="A7" s="13" t="s">
        <v>6</v>
      </c>
      <c r="B7" s="14">
        <f>B19</f>
        <v>100</v>
      </c>
      <c r="C7" s="17">
        <f>C22</f>
        <v>180</v>
      </c>
      <c r="D7" s="16">
        <v>0</v>
      </c>
      <c r="E7" s="16">
        <f aca="true" t="shared" si="2" ref="E7:N7">E22</f>
        <v>0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2"/>
        <v>0</v>
      </c>
      <c r="N7" s="16">
        <f t="shared" si="2"/>
        <v>0</v>
      </c>
    </row>
    <row r="8" spans="1:14" ht="15">
      <c r="A8" s="18" t="s">
        <v>7</v>
      </c>
      <c r="B8" s="14">
        <f>B25+B35+B40</f>
        <v>1721</v>
      </c>
      <c r="C8" s="19">
        <f aca="true" t="shared" si="3" ref="C8:N8">C32+C37+C40</f>
        <v>1801</v>
      </c>
      <c r="D8" s="20">
        <v>321</v>
      </c>
      <c r="E8" s="20">
        <f t="shared" si="3"/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</row>
    <row r="9" spans="1:14" ht="15">
      <c r="A9" s="21" t="s">
        <v>8</v>
      </c>
      <c r="B9" s="22"/>
      <c r="C9" s="15">
        <f>C62</f>
        <v>5642</v>
      </c>
      <c r="D9" s="23">
        <v>4319</v>
      </c>
      <c r="E9" s="23">
        <f aca="true" t="shared" si="4" ref="E9:N9">E62</f>
        <v>0</v>
      </c>
      <c r="F9" s="23">
        <f t="shared" si="4"/>
        <v>0</v>
      </c>
      <c r="G9" s="23">
        <f t="shared" si="4"/>
        <v>0</v>
      </c>
      <c r="H9" s="23">
        <f t="shared" si="4"/>
        <v>0</v>
      </c>
      <c r="I9" s="23">
        <f t="shared" si="4"/>
        <v>0</v>
      </c>
      <c r="J9" s="23">
        <f t="shared" si="4"/>
        <v>0</v>
      </c>
      <c r="K9" s="23">
        <f t="shared" si="4"/>
        <v>0</v>
      </c>
      <c r="L9" s="23">
        <f t="shared" si="4"/>
        <v>0</v>
      </c>
      <c r="M9" s="23">
        <f t="shared" si="4"/>
        <v>0</v>
      </c>
      <c r="N9" s="23">
        <f t="shared" si="4"/>
        <v>0</v>
      </c>
    </row>
    <row r="10" spans="1:14" ht="15">
      <c r="A10" s="21" t="s">
        <v>9</v>
      </c>
      <c r="B10" s="22"/>
      <c r="C10" s="24">
        <f>C76+C74</f>
        <v>0</v>
      </c>
      <c r="D10" s="25">
        <v>236</v>
      </c>
      <c r="E10" s="25">
        <f aca="true" t="shared" si="5" ref="E10:N10">E76+E74</f>
        <v>0</v>
      </c>
      <c r="F10" s="25">
        <f t="shared" si="5"/>
        <v>0</v>
      </c>
      <c r="G10" s="25">
        <f t="shared" si="5"/>
        <v>0</v>
      </c>
      <c r="H10" s="25">
        <f t="shared" si="5"/>
        <v>0</v>
      </c>
      <c r="I10" s="25">
        <f t="shared" si="5"/>
        <v>0</v>
      </c>
      <c r="J10" s="25">
        <f t="shared" si="5"/>
        <v>0</v>
      </c>
      <c r="K10" s="25">
        <f t="shared" si="5"/>
        <v>0</v>
      </c>
      <c r="L10" s="25">
        <f t="shared" si="5"/>
        <v>0</v>
      </c>
      <c r="M10" s="25">
        <f t="shared" si="5"/>
        <v>0</v>
      </c>
      <c r="N10" s="25">
        <f t="shared" si="5"/>
        <v>0</v>
      </c>
    </row>
    <row r="11" spans="1:14" ht="15">
      <c r="A11" s="21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s="12" customFormat="1" ht="15">
      <c r="A12" s="9" t="s">
        <v>10</v>
      </c>
      <c r="B12" s="10" t="s">
        <v>4</v>
      </c>
      <c r="C12" s="11">
        <f aca="true" t="shared" si="6" ref="C12:N12">C$5</f>
        <v>44562</v>
      </c>
      <c r="D12" s="11">
        <f t="shared" si="6"/>
        <v>44593</v>
      </c>
      <c r="E12" s="11">
        <f t="shared" si="6"/>
        <v>44621</v>
      </c>
      <c r="F12" s="11">
        <f t="shared" si="6"/>
        <v>44652</v>
      </c>
      <c r="G12" s="11">
        <f t="shared" si="6"/>
        <v>44682</v>
      </c>
      <c r="H12" s="11">
        <f t="shared" si="6"/>
        <v>44713</v>
      </c>
      <c r="I12" s="11">
        <f t="shared" si="6"/>
        <v>44743</v>
      </c>
      <c r="J12" s="11">
        <f t="shared" si="6"/>
        <v>44774</v>
      </c>
      <c r="K12" s="11">
        <f t="shared" si="6"/>
        <v>44805</v>
      </c>
      <c r="L12" s="11">
        <f t="shared" si="6"/>
        <v>44835</v>
      </c>
      <c r="M12" s="11">
        <f t="shared" si="6"/>
        <v>44866</v>
      </c>
      <c r="N12" s="11">
        <f t="shared" si="6"/>
        <v>44896</v>
      </c>
    </row>
    <row r="13" spans="1:14" ht="15">
      <c r="A13" s="13" t="s">
        <v>11</v>
      </c>
      <c r="B13" s="30">
        <v>78</v>
      </c>
      <c r="C13" s="17">
        <v>153</v>
      </c>
      <c r="D13" s="16">
        <v>155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">
      <c r="A14" s="13" t="s">
        <v>12</v>
      </c>
      <c r="B14" s="14">
        <v>233</v>
      </c>
      <c r="C14" s="19">
        <v>195</v>
      </c>
      <c r="D14" s="20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>
      <c r="A15" s="13" t="s">
        <v>13</v>
      </c>
      <c r="B15" s="14">
        <v>124</v>
      </c>
      <c r="C15" s="19">
        <v>0</v>
      </c>
      <c r="D15" s="20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2" customFormat="1" ht="15">
      <c r="A16" s="31" t="s">
        <v>14</v>
      </c>
      <c r="B16" s="32">
        <f>SUM(B13:B15)</f>
        <v>435</v>
      </c>
      <c r="C16" s="33">
        <f>SUM(C13:C15)</f>
        <v>348</v>
      </c>
      <c r="D16" s="34">
        <f>SUM(D13:D15)</f>
        <v>155</v>
      </c>
      <c r="E16" s="34">
        <f aca="true" t="shared" si="7" ref="E16:N16">SUM(E13:E15)</f>
        <v>0</v>
      </c>
      <c r="F16" s="34">
        <f t="shared" si="7"/>
        <v>0</v>
      </c>
      <c r="G16" s="34">
        <f t="shared" si="7"/>
        <v>0</v>
      </c>
      <c r="H16" s="34">
        <f t="shared" si="7"/>
        <v>0</v>
      </c>
      <c r="I16" s="34">
        <f t="shared" si="7"/>
        <v>0</v>
      </c>
      <c r="J16" s="34">
        <f t="shared" si="7"/>
        <v>0</v>
      </c>
      <c r="K16" s="34">
        <f t="shared" si="7"/>
        <v>0</v>
      </c>
      <c r="L16" s="34">
        <f t="shared" si="7"/>
        <v>0</v>
      </c>
      <c r="M16" s="34">
        <f t="shared" si="7"/>
        <v>0</v>
      </c>
      <c r="N16" s="34">
        <f t="shared" si="7"/>
        <v>0</v>
      </c>
    </row>
    <row r="17" spans="1:14" ht="15">
      <c r="A17" s="21"/>
      <c r="B17" s="35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s="12" customFormat="1" ht="15">
      <c r="A18" s="9" t="s">
        <v>15</v>
      </c>
      <c r="B18" s="10" t="s">
        <v>16</v>
      </c>
      <c r="C18" s="11">
        <f aca="true" t="shared" si="8" ref="C18:N18">C$5</f>
        <v>44562</v>
      </c>
      <c r="D18" s="11">
        <f t="shared" si="8"/>
        <v>44593</v>
      </c>
      <c r="E18" s="11">
        <f t="shared" si="8"/>
        <v>44621</v>
      </c>
      <c r="F18" s="11">
        <f t="shared" si="8"/>
        <v>44652</v>
      </c>
      <c r="G18" s="11">
        <f t="shared" si="8"/>
        <v>44682</v>
      </c>
      <c r="H18" s="11">
        <f t="shared" si="8"/>
        <v>44713</v>
      </c>
      <c r="I18" s="11">
        <f t="shared" si="8"/>
        <v>44743</v>
      </c>
      <c r="J18" s="11">
        <f t="shared" si="8"/>
        <v>44774</v>
      </c>
      <c r="K18" s="11">
        <f t="shared" si="8"/>
        <v>44805</v>
      </c>
      <c r="L18" s="11">
        <f t="shared" si="8"/>
        <v>44835</v>
      </c>
      <c r="M18" s="11">
        <f t="shared" si="8"/>
        <v>44866</v>
      </c>
      <c r="N18" s="11">
        <f t="shared" si="8"/>
        <v>44896</v>
      </c>
    </row>
    <row r="19" spans="1:14" ht="15">
      <c r="A19" s="18" t="s">
        <v>17</v>
      </c>
      <c r="B19" s="37">
        <v>100</v>
      </c>
      <c r="C19" s="17">
        <v>157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8" t="s">
        <v>18</v>
      </c>
      <c r="B20" s="37"/>
      <c r="C20" s="17">
        <v>20</v>
      </c>
      <c r="D20" s="1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>
      <c r="A21" s="18" t="s">
        <v>19</v>
      </c>
      <c r="B21" s="37"/>
      <c r="C21" s="17">
        <v>3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2" customFormat="1" ht="15">
      <c r="A22" s="38" t="s">
        <v>14</v>
      </c>
      <c r="B22" s="39"/>
      <c r="C22" s="40">
        <f>SUM(C19:C21)</f>
        <v>180</v>
      </c>
      <c r="D22" s="41">
        <f>SUM(D19:D21)</f>
        <v>0</v>
      </c>
      <c r="E22" s="41">
        <f aca="true" t="shared" si="9" ref="E22:N22">SUM(E19:E21)</f>
        <v>0</v>
      </c>
      <c r="F22" s="41">
        <f t="shared" si="9"/>
        <v>0</v>
      </c>
      <c r="G22" s="41">
        <f t="shared" si="9"/>
        <v>0</v>
      </c>
      <c r="H22" s="41">
        <f t="shared" si="9"/>
        <v>0</v>
      </c>
      <c r="I22" s="41">
        <f t="shared" si="9"/>
        <v>0</v>
      </c>
      <c r="J22" s="41">
        <f t="shared" si="9"/>
        <v>0</v>
      </c>
      <c r="K22" s="41">
        <f t="shared" si="9"/>
        <v>0</v>
      </c>
      <c r="L22" s="41">
        <f t="shared" si="9"/>
        <v>0</v>
      </c>
      <c r="M22" s="41">
        <f t="shared" si="9"/>
        <v>0</v>
      </c>
      <c r="N22" s="41">
        <f t="shared" si="9"/>
        <v>0</v>
      </c>
    </row>
    <row r="23" spans="1:14" ht="14.25" customHeight="1">
      <c r="A23" s="21"/>
      <c r="B23" s="35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4" s="12" customFormat="1" ht="15">
      <c r="A24" s="9" t="s">
        <v>20</v>
      </c>
      <c r="B24" s="10" t="s">
        <v>4</v>
      </c>
      <c r="C24" s="11">
        <f aca="true" t="shared" si="10" ref="C24:N24">C$5</f>
        <v>44562</v>
      </c>
      <c r="D24" s="11">
        <f t="shared" si="10"/>
        <v>44593</v>
      </c>
      <c r="E24" s="11">
        <f t="shared" si="10"/>
        <v>44621</v>
      </c>
      <c r="F24" s="11">
        <f t="shared" si="10"/>
        <v>44652</v>
      </c>
      <c r="G24" s="11">
        <f t="shared" si="10"/>
        <v>44682</v>
      </c>
      <c r="H24" s="11">
        <f t="shared" si="10"/>
        <v>44713</v>
      </c>
      <c r="I24" s="11">
        <f t="shared" si="10"/>
        <v>44743</v>
      </c>
      <c r="J24" s="11">
        <f t="shared" si="10"/>
        <v>44774</v>
      </c>
      <c r="K24" s="11">
        <f t="shared" si="10"/>
        <v>44805</v>
      </c>
      <c r="L24" s="11">
        <f t="shared" si="10"/>
        <v>44835</v>
      </c>
      <c r="M24" s="11">
        <f t="shared" si="10"/>
        <v>44866</v>
      </c>
      <c r="N24" s="11">
        <f t="shared" si="10"/>
        <v>44896</v>
      </c>
    </row>
    <row r="25" spans="1:14" ht="15">
      <c r="A25" s="18" t="s">
        <v>21</v>
      </c>
      <c r="B25" s="45">
        <v>1071</v>
      </c>
      <c r="C25" s="17">
        <v>0</v>
      </c>
      <c r="D25" s="23">
        <v>94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18" t="s">
        <v>17</v>
      </c>
      <c r="B26" s="45"/>
      <c r="C26" s="17">
        <v>702</v>
      </c>
      <c r="D26" s="23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18" t="s">
        <v>22</v>
      </c>
      <c r="B27" s="45"/>
      <c r="C27" s="17">
        <v>114</v>
      </c>
      <c r="D27" s="23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18" t="s">
        <v>23</v>
      </c>
      <c r="B28" s="45"/>
      <c r="C28" s="17">
        <v>101</v>
      </c>
      <c r="D28" s="23"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18" t="s">
        <v>24</v>
      </c>
      <c r="B29" s="45"/>
      <c r="C29" s="17">
        <v>0</v>
      </c>
      <c r="D29" s="23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18" t="s">
        <v>19</v>
      </c>
      <c r="B30" s="45"/>
      <c r="C30" s="17">
        <v>55</v>
      </c>
      <c r="D30" s="23"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18" t="s">
        <v>25</v>
      </c>
      <c r="B31" s="45"/>
      <c r="C31" s="17">
        <v>0</v>
      </c>
      <c r="D31" s="23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s="12" customFormat="1" ht="15">
      <c r="A32" s="38" t="s">
        <v>14</v>
      </c>
      <c r="B32" s="46"/>
      <c r="C32" s="47">
        <f>SUM(C25:C31)</f>
        <v>972</v>
      </c>
      <c r="D32" s="32">
        <f>SUM(D25:D31)</f>
        <v>94</v>
      </c>
      <c r="E32" s="32">
        <f aca="true" t="shared" si="11" ref="E32:N32">SUM(E25:E31)</f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</row>
    <row r="33" spans="1:14" ht="15">
      <c r="A33" s="48"/>
      <c r="B33" s="49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15">
      <c r="A34" s="9" t="s">
        <v>26</v>
      </c>
      <c r="B34" s="10" t="s">
        <v>4</v>
      </c>
      <c r="C34" s="11">
        <f aca="true" t="shared" si="12" ref="C34:N34">C$5</f>
        <v>44562</v>
      </c>
      <c r="D34" s="11">
        <f t="shared" si="12"/>
        <v>44593</v>
      </c>
      <c r="E34" s="11">
        <f t="shared" si="12"/>
        <v>44621</v>
      </c>
      <c r="F34" s="11">
        <f t="shared" si="12"/>
        <v>44652</v>
      </c>
      <c r="G34" s="11">
        <f t="shared" si="12"/>
        <v>44682</v>
      </c>
      <c r="H34" s="11">
        <f t="shared" si="12"/>
        <v>44713</v>
      </c>
      <c r="I34" s="11">
        <f t="shared" si="12"/>
        <v>44743</v>
      </c>
      <c r="J34" s="11">
        <f t="shared" si="12"/>
        <v>44774</v>
      </c>
      <c r="K34" s="11">
        <f t="shared" si="12"/>
        <v>44805</v>
      </c>
      <c r="L34" s="11">
        <f t="shared" si="12"/>
        <v>44835</v>
      </c>
      <c r="M34" s="11">
        <f t="shared" si="12"/>
        <v>44866</v>
      </c>
      <c r="N34" s="11">
        <f t="shared" si="12"/>
        <v>44896</v>
      </c>
    </row>
    <row r="35" spans="1:14" ht="15">
      <c r="A35" s="51" t="s">
        <v>27</v>
      </c>
      <c r="B35" s="45">
        <v>500</v>
      </c>
      <c r="C35" s="19">
        <v>685</v>
      </c>
      <c r="D35" s="52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5">
      <c r="A36" s="51" t="s">
        <v>28</v>
      </c>
      <c r="B36" s="45"/>
      <c r="C36" s="19">
        <v>0</v>
      </c>
      <c r="D36" s="52"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12" customFormat="1" ht="15">
      <c r="A37" s="53" t="s">
        <v>14</v>
      </c>
      <c r="B37" s="46"/>
      <c r="C37" s="54">
        <f aca="true" t="shared" si="13" ref="C37:N37">SUM(C35:C36)</f>
        <v>685</v>
      </c>
      <c r="D37" s="55">
        <f t="shared" si="13"/>
        <v>51</v>
      </c>
      <c r="E37" s="55">
        <f t="shared" si="13"/>
        <v>0</v>
      </c>
      <c r="F37" s="55">
        <f t="shared" si="13"/>
        <v>0</v>
      </c>
      <c r="G37" s="55">
        <f t="shared" si="13"/>
        <v>0</v>
      </c>
      <c r="H37" s="55">
        <f t="shared" si="13"/>
        <v>0</v>
      </c>
      <c r="I37" s="55">
        <f t="shared" si="13"/>
        <v>0</v>
      </c>
      <c r="J37" s="55">
        <f t="shared" si="13"/>
        <v>0</v>
      </c>
      <c r="K37" s="55">
        <f t="shared" si="13"/>
        <v>0</v>
      </c>
      <c r="L37" s="55">
        <f t="shared" si="13"/>
        <v>0</v>
      </c>
      <c r="M37" s="55">
        <f t="shared" si="13"/>
        <v>0</v>
      </c>
      <c r="N37" s="55">
        <f t="shared" si="13"/>
        <v>0</v>
      </c>
    </row>
    <row r="38" spans="1:14" ht="15">
      <c r="A38" s="56"/>
      <c r="B38" s="57"/>
      <c r="C38" s="5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1:14" ht="15">
      <c r="A39" s="9" t="s">
        <v>29</v>
      </c>
      <c r="B39" s="10" t="s">
        <v>4</v>
      </c>
      <c r="C39" s="11">
        <f aca="true" t="shared" si="14" ref="C39:N39">C$5</f>
        <v>44562</v>
      </c>
      <c r="D39" s="11">
        <f t="shared" si="14"/>
        <v>44593</v>
      </c>
      <c r="E39" s="11">
        <f t="shared" si="14"/>
        <v>44621</v>
      </c>
      <c r="F39" s="11">
        <f t="shared" si="14"/>
        <v>44652</v>
      </c>
      <c r="G39" s="11">
        <f t="shared" si="14"/>
        <v>44682</v>
      </c>
      <c r="H39" s="11">
        <f t="shared" si="14"/>
        <v>44713</v>
      </c>
      <c r="I39" s="11">
        <f t="shared" si="14"/>
        <v>44743</v>
      </c>
      <c r="J39" s="11">
        <f t="shared" si="14"/>
        <v>44774</v>
      </c>
      <c r="K39" s="11">
        <f t="shared" si="14"/>
        <v>44805</v>
      </c>
      <c r="L39" s="11">
        <f t="shared" si="14"/>
        <v>44835</v>
      </c>
      <c r="M39" s="11">
        <f t="shared" si="14"/>
        <v>44866</v>
      </c>
      <c r="N39" s="11">
        <f t="shared" si="14"/>
        <v>44896</v>
      </c>
    </row>
    <row r="40" spans="1:14" ht="15">
      <c r="A40" s="59" t="s">
        <v>30</v>
      </c>
      <c r="B40" s="55">
        <v>150</v>
      </c>
      <c r="C40" s="60">
        <v>144</v>
      </c>
      <c r="D40" s="61">
        <v>176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15">
      <c r="A41" s="62"/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s="12" customFormat="1" ht="15">
      <c r="A42" s="65" t="s">
        <v>31</v>
      </c>
      <c r="B42" s="10" t="s">
        <v>4</v>
      </c>
      <c r="C42" s="11">
        <f aca="true" t="shared" si="15" ref="C42:N42">C$5</f>
        <v>44562</v>
      </c>
      <c r="D42" s="11">
        <f t="shared" si="15"/>
        <v>44593</v>
      </c>
      <c r="E42" s="11">
        <f t="shared" si="15"/>
        <v>44621</v>
      </c>
      <c r="F42" s="11">
        <f t="shared" si="15"/>
        <v>44652</v>
      </c>
      <c r="G42" s="11">
        <f t="shared" si="15"/>
        <v>44682</v>
      </c>
      <c r="H42" s="11">
        <f t="shared" si="15"/>
        <v>44713</v>
      </c>
      <c r="I42" s="11">
        <f t="shared" si="15"/>
        <v>44743</v>
      </c>
      <c r="J42" s="11">
        <f t="shared" si="15"/>
        <v>44774</v>
      </c>
      <c r="K42" s="11">
        <f t="shared" si="15"/>
        <v>44805</v>
      </c>
      <c r="L42" s="11">
        <f t="shared" si="15"/>
        <v>44835</v>
      </c>
      <c r="M42" s="11">
        <f t="shared" si="15"/>
        <v>44866</v>
      </c>
      <c r="N42" s="11">
        <f t="shared" si="15"/>
        <v>44896</v>
      </c>
    </row>
    <row r="43" spans="1:14" ht="15">
      <c r="A43" s="66" t="s">
        <v>32</v>
      </c>
      <c r="B43" s="14">
        <f>B25</f>
        <v>1071</v>
      </c>
      <c r="C43" s="17">
        <f aca="true" t="shared" si="16" ref="C43:N43">C32</f>
        <v>972</v>
      </c>
      <c r="D43" s="16">
        <f t="shared" si="16"/>
        <v>94</v>
      </c>
      <c r="E43" s="16">
        <f t="shared" si="16"/>
        <v>0</v>
      </c>
      <c r="F43" s="16">
        <f t="shared" si="16"/>
        <v>0</v>
      </c>
      <c r="G43" s="16">
        <f t="shared" si="16"/>
        <v>0</v>
      </c>
      <c r="H43" s="16">
        <f t="shared" si="16"/>
        <v>0</v>
      </c>
      <c r="I43" s="16">
        <f t="shared" si="16"/>
        <v>0</v>
      </c>
      <c r="J43" s="16">
        <f t="shared" si="16"/>
        <v>0</v>
      </c>
      <c r="K43" s="16">
        <f t="shared" si="16"/>
        <v>0</v>
      </c>
      <c r="L43" s="16">
        <f t="shared" si="16"/>
        <v>0</v>
      </c>
      <c r="M43" s="16">
        <f t="shared" si="16"/>
        <v>0</v>
      </c>
      <c r="N43" s="16">
        <f t="shared" si="16"/>
        <v>0</v>
      </c>
    </row>
    <row r="44" spans="1:14" ht="15">
      <c r="A44" s="66" t="s">
        <v>33</v>
      </c>
      <c r="B44" s="14">
        <f>B35</f>
        <v>500</v>
      </c>
      <c r="C44" s="17">
        <f>C37</f>
        <v>685</v>
      </c>
      <c r="D44" s="16">
        <f>D37</f>
        <v>51</v>
      </c>
      <c r="E44" s="16">
        <f aca="true" t="shared" si="17" ref="E44:N44">E37</f>
        <v>0</v>
      </c>
      <c r="F44" s="16">
        <f t="shared" si="17"/>
        <v>0</v>
      </c>
      <c r="G44" s="16">
        <f t="shared" si="17"/>
        <v>0</v>
      </c>
      <c r="H44" s="16">
        <f t="shared" si="17"/>
        <v>0</v>
      </c>
      <c r="I44" s="16">
        <f t="shared" si="17"/>
        <v>0</v>
      </c>
      <c r="J44" s="16">
        <f t="shared" si="17"/>
        <v>0</v>
      </c>
      <c r="K44" s="16">
        <f t="shared" si="17"/>
        <v>0</v>
      </c>
      <c r="L44" s="16">
        <f t="shared" si="17"/>
        <v>0</v>
      </c>
      <c r="M44" s="16">
        <f t="shared" si="17"/>
        <v>0</v>
      </c>
      <c r="N44" s="16">
        <f t="shared" si="17"/>
        <v>0</v>
      </c>
    </row>
    <row r="45" spans="1:14" s="12" customFormat="1" ht="15">
      <c r="A45" s="67" t="s">
        <v>14</v>
      </c>
      <c r="B45" s="40">
        <f>SUM(B43:B44)</f>
        <v>1571</v>
      </c>
      <c r="C45" s="40">
        <f>SUM(C43:C44)</f>
        <v>1657</v>
      </c>
      <c r="D45" s="41">
        <f>SUM(D43:D44)</f>
        <v>145</v>
      </c>
      <c r="E45" s="41">
        <f aca="true" t="shared" si="18" ref="E45:N45">SUM(E43:E44)</f>
        <v>0</v>
      </c>
      <c r="F45" s="41">
        <f t="shared" si="18"/>
        <v>0</v>
      </c>
      <c r="G45" s="41">
        <f t="shared" si="18"/>
        <v>0</v>
      </c>
      <c r="H45" s="41">
        <f t="shared" si="18"/>
        <v>0</v>
      </c>
      <c r="I45" s="41">
        <f t="shared" si="18"/>
        <v>0</v>
      </c>
      <c r="J45" s="41">
        <f t="shared" si="18"/>
        <v>0</v>
      </c>
      <c r="K45" s="41">
        <f t="shared" si="18"/>
        <v>0</v>
      </c>
      <c r="L45" s="41">
        <f t="shared" si="18"/>
        <v>0</v>
      </c>
      <c r="M45" s="41">
        <f t="shared" si="18"/>
        <v>0</v>
      </c>
      <c r="N45" s="41">
        <f t="shared" si="18"/>
        <v>0</v>
      </c>
    </row>
    <row r="46" spans="1:14" ht="15">
      <c r="A46" s="21"/>
      <c r="B46" s="35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s="12" customFormat="1" ht="15">
      <c r="A47" s="65" t="s">
        <v>34</v>
      </c>
      <c r="B47" s="68"/>
      <c r="C47" s="11">
        <f aca="true" t="shared" si="19" ref="C47:N47">C$5</f>
        <v>44562</v>
      </c>
      <c r="D47" s="11">
        <f t="shared" si="19"/>
        <v>44593</v>
      </c>
      <c r="E47" s="11">
        <f t="shared" si="19"/>
        <v>44621</v>
      </c>
      <c r="F47" s="11">
        <f t="shared" si="19"/>
        <v>44652</v>
      </c>
      <c r="G47" s="11">
        <f t="shared" si="19"/>
        <v>44682</v>
      </c>
      <c r="H47" s="11">
        <f t="shared" si="19"/>
        <v>44713</v>
      </c>
      <c r="I47" s="11">
        <f t="shared" si="19"/>
        <v>44743</v>
      </c>
      <c r="J47" s="11">
        <f t="shared" si="19"/>
        <v>44774</v>
      </c>
      <c r="K47" s="11">
        <f t="shared" si="19"/>
        <v>44805</v>
      </c>
      <c r="L47" s="11">
        <f t="shared" si="19"/>
        <v>44835</v>
      </c>
      <c r="M47" s="11">
        <f t="shared" si="19"/>
        <v>44866</v>
      </c>
      <c r="N47" s="11">
        <f t="shared" si="19"/>
        <v>44896</v>
      </c>
    </row>
    <row r="48" spans="1:14" ht="15">
      <c r="A48" s="66" t="s">
        <v>17</v>
      </c>
      <c r="B48" s="69"/>
      <c r="C48" s="70">
        <v>6</v>
      </c>
      <c r="D48" s="1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66" t="s">
        <v>18</v>
      </c>
      <c r="B49" s="69"/>
      <c r="C49" s="70">
        <v>0</v>
      </c>
      <c r="D49" s="1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66" t="s">
        <v>19</v>
      </c>
      <c r="B50" s="69"/>
      <c r="C50" s="70">
        <v>0</v>
      </c>
      <c r="D50" s="1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s="12" customFormat="1" ht="15">
      <c r="A51" s="71" t="s">
        <v>14</v>
      </c>
      <c r="B51" s="69"/>
      <c r="C51" s="72">
        <f>SUM(C48:C50)</f>
        <v>6</v>
      </c>
      <c r="D51" s="73">
        <f>SUM(D48:D50)</f>
        <v>0</v>
      </c>
      <c r="E51" s="73">
        <f aca="true" t="shared" si="20" ref="E51:N51">SUM(E48:E50)</f>
        <v>0</v>
      </c>
      <c r="F51" s="73">
        <f t="shared" si="20"/>
        <v>0</v>
      </c>
      <c r="G51" s="73">
        <f t="shared" si="20"/>
        <v>0</v>
      </c>
      <c r="H51" s="73">
        <f t="shared" si="20"/>
        <v>0</v>
      </c>
      <c r="I51" s="73">
        <f t="shared" si="20"/>
        <v>0</v>
      </c>
      <c r="J51" s="73">
        <f t="shared" si="20"/>
        <v>0</v>
      </c>
      <c r="K51" s="73">
        <f t="shared" si="20"/>
        <v>0</v>
      </c>
      <c r="L51" s="73">
        <f t="shared" si="20"/>
        <v>0</v>
      </c>
      <c r="M51" s="73">
        <f t="shared" si="20"/>
        <v>0</v>
      </c>
      <c r="N51" s="73">
        <f t="shared" si="20"/>
        <v>0</v>
      </c>
    </row>
    <row r="52" spans="1:14" ht="15">
      <c r="A52" s="74"/>
      <c r="N52" s="75"/>
    </row>
    <row r="53" spans="1:14" s="12" customFormat="1" ht="15">
      <c r="A53" s="65" t="s">
        <v>35</v>
      </c>
      <c r="B53" s="68"/>
      <c r="C53" s="11">
        <f aca="true" t="shared" si="21" ref="C53:N53">C$5</f>
        <v>44562</v>
      </c>
      <c r="D53" s="11">
        <f t="shared" si="21"/>
        <v>44593</v>
      </c>
      <c r="E53" s="11">
        <f t="shared" si="21"/>
        <v>44621</v>
      </c>
      <c r="F53" s="11">
        <f t="shared" si="21"/>
        <v>44652</v>
      </c>
      <c r="G53" s="11">
        <f t="shared" si="21"/>
        <v>44682</v>
      </c>
      <c r="H53" s="11">
        <f t="shared" si="21"/>
        <v>44713</v>
      </c>
      <c r="I53" s="11">
        <f t="shared" si="21"/>
        <v>44743</v>
      </c>
      <c r="J53" s="11">
        <f t="shared" si="21"/>
        <v>44774</v>
      </c>
      <c r="K53" s="11">
        <f t="shared" si="21"/>
        <v>44805</v>
      </c>
      <c r="L53" s="11">
        <f t="shared" si="21"/>
        <v>44835</v>
      </c>
      <c r="M53" s="11">
        <f t="shared" si="21"/>
        <v>44866</v>
      </c>
      <c r="N53" s="11">
        <f t="shared" si="21"/>
        <v>44896</v>
      </c>
    </row>
    <row r="54" spans="1:14" ht="15">
      <c r="A54" s="66" t="s">
        <v>36</v>
      </c>
      <c r="B54" s="69"/>
      <c r="C54" s="17">
        <f>C51</f>
        <v>6</v>
      </c>
      <c r="D54" s="16">
        <f>D51</f>
        <v>0</v>
      </c>
      <c r="E54" s="16">
        <f aca="true" t="shared" si="22" ref="E54:N54">E51</f>
        <v>0</v>
      </c>
      <c r="F54" s="16">
        <f t="shared" si="22"/>
        <v>0</v>
      </c>
      <c r="G54" s="16">
        <f t="shared" si="22"/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16">
        <f t="shared" si="22"/>
        <v>0</v>
      </c>
      <c r="L54" s="16">
        <f t="shared" si="22"/>
        <v>0</v>
      </c>
      <c r="M54" s="16">
        <f t="shared" si="22"/>
        <v>0</v>
      </c>
      <c r="N54" s="16">
        <f t="shared" si="22"/>
        <v>0</v>
      </c>
    </row>
    <row r="55" spans="1:14" ht="15">
      <c r="A55" s="66" t="s">
        <v>37</v>
      </c>
      <c r="B55" s="69"/>
      <c r="C55" s="17">
        <f aca="true" t="shared" si="23" ref="C55:N55">C22</f>
        <v>180</v>
      </c>
      <c r="D55" s="16">
        <f t="shared" si="23"/>
        <v>0</v>
      </c>
      <c r="E55" s="16">
        <f t="shared" si="23"/>
        <v>0</v>
      </c>
      <c r="F55" s="16">
        <f t="shared" si="23"/>
        <v>0</v>
      </c>
      <c r="G55" s="16">
        <f t="shared" si="23"/>
        <v>0</v>
      </c>
      <c r="H55" s="16">
        <f t="shared" si="23"/>
        <v>0</v>
      </c>
      <c r="I55" s="16">
        <f t="shared" si="23"/>
        <v>0</v>
      </c>
      <c r="J55" s="16">
        <f t="shared" si="23"/>
        <v>0</v>
      </c>
      <c r="K55" s="16">
        <f t="shared" si="23"/>
        <v>0</v>
      </c>
      <c r="L55" s="16">
        <f t="shared" si="23"/>
        <v>0</v>
      </c>
      <c r="M55" s="16">
        <f t="shared" si="23"/>
        <v>0</v>
      </c>
      <c r="N55" s="16">
        <f t="shared" si="23"/>
        <v>0</v>
      </c>
    </row>
    <row r="56" spans="1:14" ht="15">
      <c r="A56" s="66" t="s">
        <v>38</v>
      </c>
      <c r="B56" s="69"/>
      <c r="C56" s="17" t="e">
        <f>#REF!</f>
        <v>#REF!</v>
      </c>
      <c r="D56" s="16">
        <f>D40</f>
        <v>176</v>
      </c>
      <c r="E56" s="16" t="e">
        <f>#REF!</f>
        <v>#REF!</v>
      </c>
      <c r="F56" s="16" t="e">
        <f>#REF!</f>
        <v>#REF!</v>
      </c>
      <c r="G56" s="16" t="e">
        <f>#REF!</f>
        <v>#REF!</v>
      </c>
      <c r="H56" s="16" t="e">
        <f>#REF!</f>
        <v>#REF!</v>
      </c>
      <c r="I56" s="16" t="e">
        <f>#REF!</f>
        <v>#REF!</v>
      </c>
      <c r="J56" s="16" t="e">
        <f>#REF!</f>
        <v>#REF!</v>
      </c>
      <c r="K56" s="16" t="e">
        <f>#REF!</f>
        <v>#REF!</v>
      </c>
      <c r="L56" s="16" t="e">
        <f>#REF!</f>
        <v>#REF!</v>
      </c>
      <c r="M56" s="16" t="e">
        <f>#REF!</f>
        <v>#REF!</v>
      </c>
      <c r="N56" s="16" t="e">
        <f>#REF!</f>
        <v>#REF!</v>
      </c>
    </row>
    <row r="57" spans="1:14" s="12" customFormat="1" ht="15">
      <c r="A57" s="67" t="s">
        <v>14</v>
      </c>
      <c r="B57" s="76"/>
      <c r="C57" s="40" t="e">
        <f aca="true" t="shared" si="24" ref="C57:N57">SUM(C54:C56)</f>
        <v>#REF!</v>
      </c>
      <c r="D57" s="41">
        <f t="shared" si="24"/>
        <v>176</v>
      </c>
      <c r="E57" s="41" t="e">
        <f t="shared" si="24"/>
        <v>#REF!</v>
      </c>
      <c r="F57" s="41" t="e">
        <f t="shared" si="24"/>
        <v>#REF!</v>
      </c>
      <c r="G57" s="41" t="e">
        <f t="shared" si="24"/>
        <v>#REF!</v>
      </c>
      <c r="H57" s="41" t="e">
        <f t="shared" si="24"/>
        <v>#REF!</v>
      </c>
      <c r="I57" s="41" t="e">
        <f t="shared" si="24"/>
        <v>#REF!</v>
      </c>
      <c r="J57" s="41" t="e">
        <f t="shared" si="24"/>
        <v>#REF!</v>
      </c>
      <c r="K57" s="41" t="e">
        <f t="shared" si="24"/>
        <v>#REF!</v>
      </c>
      <c r="L57" s="41" t="e">
        <f t="shared" si="24"/>
        <v>#REF!</v>
      </c>
      <c r="M57" s="41" t="e">
        <f t="shared" si="24"/>
        <v>#REF!</v>
      </c>
      <c r="N57" s="41" t="e">
        <f t="shared" si="24"/>
        <v>#REF!</v>
      </c>
    </row>
    <row r="58" spans="1:14" ht="15">
      <c r="A58" s="21"/>
      <c r="B58" s="35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4" s="12" customFormat="1" ht="15">
      <c r="A59" s="65" t="s">
        <v>8</v>
      </c>
      <c r="B59" s="68"/>
      <c r="C59" s="11">
        <f aca="true" t="shared" si="25" ref="C59:N59">C$5</f>
        <v>44562</v>
      </c>
      <c r="D59" s="11">
        <f t="shared" si="25"/>
        <v>44593</v>
      </c>
      <c r="E59" s="11">
        <f t="shared" si="25"/>
        <v>44621</v>
      </c>
      <c r="F59" s="11">
        <f t="shared" si="25"/>
        <v>44652</v>
      </c>
      <c r="G59" s="11">
        <f t="shared" si="25"/>
        <v>44682</v>
      </c>
      <c r="H59" s="11">
        <f t="shared" si="25"/>
        <v>44713</v>
      </c>
      <c r="I59" s="11">
        <f t="shared" si="25"/>
        <v>44743</v>
      </c>
      <c r="J59" s="11">
        <f t="shared" si="25"/>
        <v>44774</v>
      </c>
      <c r="K59" s="11">
        <f t="shared" si="25"/>
        <v>44805</v>
      </c>
      <c r="L59" s="11">
        <f t="shared" si="25"/>
        <v>44835</v>
      </c>
      <c r="M59" s="11">
        <f t="shared" si="25"/>
        <v>44866</v>
      </c>
      <c r="N59" s="11">
        <f t="shared" si="25"/>
        <v>44896</v>
      </c>
    </row>
    <row r="60" spans="1:14" ht="15">
      <c r="A60" s="66" t="s">
        <v>39</v>
      </c>
      <c r="B60" s="77"/>
      <c r="C60" s="17">
        <v>5563</v>
      </c>
      <c r="D60" s="16">
        <v>4031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>
      <c r="A61" s="66" t="s">
        <v>40</v>
      </c>
      <c r="B61" s="77"/>
      <c r="C61" s="17">
        <v>79</v>
      </c>
      <c r="D61" s="16">
        <v>288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s="12" customFormat="1" ht="15">
      <c r="A62" s="67" t="s">
        <v>41</v>
      </c>
      <c r="B62" s="78"/>
      <c r="C62" s="47">
        <f>SUM(C60:C61)</f>
        <v>5642</v>
      </c>
      <c r="D62" s="32">
        <f>SUM(D60:D61)</f>
        <v>4319</v>
      </c>
      <c r="E62" s="32">
        <f aca="true" t="shared" si="26" ref="E62:N62">SUM(E60:E61)</f>
        <v>0</v>
      </c>
      <c r="F62" s="32">
        <f t="shared" si="26"/>
        <v>0</v>
      </c>
      <c r="G62" s="32">
        <f t="shared" si="26"/>
        <v>0</v>
      </c>
      <c r="H62" s="32">
        <f t="shared" si="26"/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</row>
    <row r="63" spans="1:14" ht="15">
      <c r="A63" s="79"/>
      <c r="B63" s="28"/>
      <c r="C63" s="6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 s="12" customFormat="1" ht="15">
      <c r="A64" s="65" t="s">
        <v>8</v>
      </c>
      <c r="B64" s="68"/>
      <c r="C64" s="11">
        <f aca="true" t="shared" si="27" ref="C64:N64">C$5</f>
        <v>44562</v>
      </c>
      <c r="D64" s="11">
        <f t="shared" si="27"/>
        <v>44593</v>
      </c>
      <c r="E64" s="11">
        <f t="shared" si="27"/>
        <v>44621</v>
      </c>
      <c r="F64" s="11">
        <f t="shared" si="27"/>
        <v>44652</v>
      </c>
      <c r="G64" s="11">
        <f t="shared" si="27"/>
        <v>44682</v>
      </c>
      <c r="H64" s="11">
        <f t="shared" si="27"/>
        <v>44713</v>
      </c>
      <c r="I64" s="11">
        <f t="shared" si="27"/>
        <v>44743</v>
      </c>
      <c r="J64" s="11">
        <f t="shared" si="27"/>
        <v>44774</v>
      </c>
      <c r="K64" s="11">
        <f t="shared" si="27"/>
        <v>44805</v>
      </c>
      <c r="L64" s="11">
        <f t="shared" si="27"/>
        <v>44835</v>
      </c>
      <c r="M64" s="11">
        <f t="shared" si="27"/>
        <v>44866</v>
      </c>
      <c r="N64" s="11">
        <f t="shared" si="27"/>
        <v>44896</v>
      </c>
    </row>
    <row r="65" spans="1:14" ht="15">
      <c r="A65" s="66" t="s">
        <v>42</v>
      </c>
      <c r="B65" s="77"/>
      <c r="C65" s="17"/>
      <c r="D65" s="16">
        <v>4031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66" t="s">
        <v>43</v>
      </c>
      <c r="B66" s="77"/>
      <c r="C66" s="17"/>
      <c r="D66" s="16">
        <v>288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12" customFormat="1" ht="15">
      <c r="A67" s="67" t="s">
        <v>41</v>
      </c>
      <c r="B67" s="78"/>
      <c r="C67" s="47">
        <f>SUM(C65:C66)</f>
        <v>0</v>
      </c>
      <c r="D67" s="32">
        <f>SUM(D65:D66)</f>
        <v>4319</v>
      </c>
      <c r="E67" s="32">
        <f aca="true" t="shared" si="28" ref="E67:N67">SUM(E65:E66)</f>
        <v>0</v>
      </c>
      <c r="F67" s="32">
        <f t="shared" si="28"/>
        <v>0</v>
      </c>
      <c r="G67" s="32">
        <f t="shared" si="28"/>
        <v>0</v>
      </c>
      <c r="H67" s="32">
        <f t="shared" si="28"/>
        <v>0</v>
      </c>
      <c r="I67" s="32">
        <f t="shared" si="28"/>
        <v>0</v>
      </c>
      <c r="J67" s="32">
        <f t="shared" si="28"/>
        <v>0</v>
      </c>
      <c r="K67" s="32">
        <f t="shared" si="28"/>
        <v>0</v>
      </c>
      <c r="L67" s="32">
        <f t="shared" si="28"/>
        <v>0</v>
      </c>
      <c r="M67" s="32">
        <f t="shared" si="28"/>
        <v>0</v>
      </c>
      <c r="N67" s="32">
        <f t="shared" si="28"/>
        <v>0</v>
      </c>
    </row>
    <row r="68" spans="1:14" ht="15">
      <c r="A68" s="79"/>
      <c r="B68" s="28"/>
      <c r="C68" s="6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</row>
    <row r="69" spans="1:14" s="12" customFormat="1" ht="15">
      <c r="A69" s="65" t="s">
        <v>44</v>
      </c>
      <c r="B69" s="68"/>
      <c r="C69" s="11">
        <f aca="true" t="shared" si="29" ref="C69:N69">C$5</f>
        <v>44562</v>
      </c>
      <c r="D69" s="11">
        <f t="shared" si="29"/>
        <v>44593</v>
      </c>
      <c r="E69" s="11">
        <f t="shared" si="29"/>
        <v>44621</v>
      </c>
      <c r="F69" s="11">
        <f t="shared" si="29"/>
        <v>44652</v>
      </c>
      <c r="G69" s="11">
        <f t="shared" si="29"/>
        <v>44682</v>
      </c>
      <c r="H69" s="11">
        <f t="shared" si="29"/>
        <v>44713</v>
      </c>
      <c r="I69" s="11">
        <f t="shared" si="29"/>
        <v>44743</v>
      </c>
      <c r="J69" s="11">
        <f t="shared" si="29"/>
        <v>44774</v>
      </c>
      <c r="K69" s="11">
        <f t="shared" si="29"/>
        <v>44805</v>
      </c>
      <c r="L69" s="11">
        <f t="shared" si="29"/>
        <v>44835</v>
      </c>
      <c r="M69" s="11">
        <f t="shared" si="29"/>
        <v>44866</v>
      </c>
      <c r="N69" s="11">
        <f t="shared" si="29"/>
        <v>44896</v>
      </c>
    </row>
    <row r="70" spans="1:14" ht="15">
      <c r="A70" s="66" t="s">
        <v>45</v>
      </c>
      <c r="B70" s="77"/>
      <c r="C70" s="17"/>
      <c r="D70" s="1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5">
      <c r="A71" s="66" t="s">
        <v>46</v>
      </c>
      <c r="B71" s="77"/>
      <c r="C71" s="17"/>
      <c r="D71" s="1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5">
      <c r="A72" s="66" t="s">
        <v>11</v>
      </c>
      <c r="B72" s="77"/>
      <c r="C72" s="17"/>
      <c r="D72" s="16">
        <v>381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">
      <c r="A73" s="66" t="s">
        <v>47</v>
      </c>
      <c r="B73" s="77"/>
      <c r="C73" s="17"/>
      <c r="D73" s="16">
        <v>32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66" t="s">
        <v>48</v>
      </c>
      <c r="B74" s="77"/>
      <c r="C74" s="17"/>
      <c r="D74" s="1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">
      <c r="A75" s="66" t="s">
        <v>49</v>
      </c>
      <c r="B75" s="77"/>
      <c r="C75" s="17"/>
      <c r="D75" s="16">
        <v>25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">
      <c r="A76" s="66" t="s">
        <v>50</v>
      </c>
      <c r="B76" s="77"/>
      <c r="C76" s="17"/>
      <c r="D76" s="16">
        <v>236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">
      <c r="A77" s="66" t="s">
        <v>51</v>
      </c>
      <c r="B77" s="77"/>
      <c r="C77" s="17"/>
      <c r="D77" s="16">
        <v>178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s="12" customFormat="1" ht="15">
      <c r="A78" s="71" t="s">
        <v>41</v>
      </c>
      <c r="B78" s="77"/>
      <c r="C78" s="47">
        <f>SUM(C70:C77)</f>
        <v>0</v>
      </c>
      <c r="D78" s="32">
        <f>SUM(D70:D77)</f>
        <v>852</v>
      </c>
      <c r="E78" s="32">
        <f aca="true" t="shared" si="30" ref="E78:N78">SUM(E70:E77)</f>
        <v>0</v>
      </c>
      <c r="F78" s="32">
        <f t="shared" si="30"/>
        <v>0</v>
      </c>
      <c r="G78" s="32">
        <f t="shared" si="30"/>
        <v>0</v>
      </c>
      <c r="H78" s="32">
        <f t="shared" si="30"/>
        <v>0</v>
      </c>
      <c r="I78" s="32">
        <f t="shared" si="30"/>
        <v>0</v>
      </c>
      <c r="J78" s="32">
        <f t="shared" si="30"/>
        <v>0</v>
      </c>
      <c r="K78" s="32">
        <f t="shared" si="30"/>
        <v>0</v>
      </c>
      <c r="L78" s="32">
        <f t="shared" si="30"/>
        <v>0</v>
      </c>
      <c r="M78" s="32">
        <f t="shared" si="30"/>
        <v>0</v>
      </c>
      <c r="N78" s="32">
        <f t="shared" si="30"/>
        <v>0</v>
      </c>
    </row>
    <row r="79" spans="1:14" ht="15">
      <c r="A79" s="79"/>
      <c r="B79" s="28"/>
      <c r="C79" s="6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</row>
    <row r="80" spans="1:14" ht="15">
      <c r="A80" s="65" t="s">
        <v>52</v>
      </c>
      <c r="B80" s="68"/>
      <c r="C80" s="11">
        <f aca="true" t="shared" si="31" ref="C80:N80">C$5</f>
        <v>44562</v>
      </c>
      <c r="D80" s="11">
        <f t="shared" si="31"/>
        <v>44593</v>
      </c>
      <c r="E80" s="11">
        <f t="shared" si="31"/>
        <v>44621</v>
      </c>
      <c r="F80" s="11">
        <f t="shared" si="31"/>
        <v>44652</v>
      </c>
      <c r="G80" s="11">
        <f t="shared" si="31"/>
        <v>44682</v>
      </c>
      <c r="H80" s="11">
        <f t="shared" si="31"/>
        <v>44713</v>
      </c>
      <c r="I80" s="11">
        <f t="shared" si="31"/>
        <v>44743</v>
      </c>
      <c r="J80" s="11">
        <f t="shared" si="31"/>
        <v>44774</v>
      </c>
      <c r="K80" s="11">
        <f t="shared" si="31"/>
        <v>44805</v>
      </c>
      <c r="L80" s="11">
        <f t="shared" si="31"/>
        <v>44835</v>
      </c>
      <c r="M80" s="11">
        <f t="shared" si="31"/>
        <v>44866</v>
      </c>
      <c r="N80" s="11">
        <f t="shared" si="31"/>
        <v>44896</v>
      </c>
    </row>
    <row r="81" spans="1:14" ht="15">
      <c r="A81" s="80" t="s">
        <v>53</v>
      </c>
      <c r="B81" s="81" t="s">
        <v>54</v>
      </c>
      <c r="C81" s="15">
        <v>35</v>
      </c>
      <c r="D81" s="23">
        <v>31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">
      <c r="A82" s="83" t="s">
        <v>55</v>
      </c>
      <c r="B82" s="81" t="s">
        <v>56</v>
      </c>
      <c r="C82" s="15">
        <v>777</v>
      </c>
      <c r="D82" s="23">
        <v>541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">
      <c r="A83" s="83" t="s">
        <v>57</v>
      </c>
      <c r="B83" s="81" t="s">
        <v>58</v>
      </c>
      <c r="C83" s="15">
        <v>1759</v>
      </c>
      <c r="D83" s="23">
        <v>1480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">
      <c r="A84" s="83" t="s">
        <v>59</v>
      </c>
      <c r="B84" s="81" t="s">
        <v>60</v>
      </c>
      <c r="C84" s="15">
        <v>2946</v>
      </c>
      <c r="D84" s="23">
        <v>2127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">
      <c r="A85" s="83" t="s">
        <v>61</v>
      </c>
      <c r="B85" s="81" t="s">
        <v>62</v>
      </c>
      <c r="C85" s="15">
        <v>25</v>
      </c>
      <c r="D85" s="23">
        <v>47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5">
      <c r="A86" s="83" t="s">
        <v>63</v>
      </c>
      <c r="B86" s="84" t="s">
        <v>64</v>
      </c>
      <c r="C86" s="15">
        <v>100</v>
      </c>
      <c r="D86" s="23">
        <v>93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">
      <c r="A87" s="85" t="s">
        <v>14</v>
      </c>
      <c r="B87" s="81"/>
      <c r="C87" s="86">
        <f>SUM(C81:C86)</f>
        <v>5642</v>
      </c>
      <c r="D87" s="87">
        <f>SUM(D81:D86)</f>
        <v>4319</v>
      </c>
      <c r="E87" s="87">
        <f aca="true" t="shared" si="32" ref="E87:N87">SUM(E81:E86)</f>
        <v>0</v>
      </c>
      <c r="F87" s="87">
        <f t="shared" si="32"/>
        <v>0</v>
      </c>
      <c r="G87" s="87">
        <f t="shared" si="32"/>
        <v>0</v>
      </c>
      <c r="H87" s="87">
        <f t="shared" si="32"/>
        <v>0</v>
      </c>
      <c r="I87" s="87">
        <f t="shared" si="32"/>
        <v>0</v>
      </c>
      <c r="J87" s="87">
        <f t="shared" si="32"/>
        <v>0</v>
      </c>
      <c r="K87" s="87">
        <f t="shared" si="32"/>
        <v>0</v>
      </c>
      <c r="L87" s="87">
        <f t="shared" si="32"/>
        <v>0</v>
      </c>
      <c r="M87" s="87">
        <f t="shared" si="32"/>
        <v>0</v>
      </c>
      <c r="N87" s="87">
        <f t="shared" si="32"/>
        <v>0</v>
      </c>
    </row>
    <row r="88" spans="1:14" ht="15">
      <c r="A88" s="88"/>
      <c r="C88" s="90"/>
      <c r="E88" s="89"/>
      <c r="F88" s="89"/>
      <c r="G88" s="89"/>
      <c r="H88" s="89"/>
      <c r="I88" s="89"/>
      <c r="J88" s="89"/>
      <c r="K88" s="89"/>
      <c r="L88" s="89"/>
      <c r="M88" s="89"/>
      <c r="N88" s="91"/>
    </row>
    <row r="89" spans="1:14" ht="15" customHeight="1">
      <c r="A89" s="92" t="s">
        <v>65</v>
      </c>
      <c r="B89" s="92"/>
      <c r="C89" s="11">
        <f aca="true" t="shared" si="33" ref="C89:N89">C$5</f>
        <v>44562</v>
      </c>
      <c r="D89" s="11">
        <f t="shared" si="33"/>
        <v>44593</v>
      </c>
      <c r="E89" s="11">
        <f t="shared" si="33"/>
        <v>44621</v>
      </c>
      <c r="F89" s="11">
        <f t="shared" si="33"/>
        <v>44652</v>
      </c>
      <c r="G89" s="11">
        <f t="shared" si="33"/>
        <v>44682</v>
      </c>
      <c r="H89" s="11">
        <f t="shared" si="33"/>
        <v>44713</v>
      </c>
      <c r="I89" s="11">
        <f t="shared" si="33"/>
        <v>44743</v>
      </c>
      <c r="J89" s="11">
        <f t="shared" si="33"/>
        <v>44774</v>
      </c>
      <c r="K89" s="11">
        <f t="shared" si="33"/>
        <v>44805</v>
      </c>
      <c r="L89" s="11">
        <f t="shared" si="33"/>
        <v>44835</v>
      </c>
      <c r="M89" s="11">
        <f t="shared" si="33"/>
        <v>44866</v>
      </c>
      <c r="N89" s="11">
        <f t="shared" si="33"/>
        <v>44896</v>
      </c>
    </row>
    <row r="90" spans="1:14" ht="15" customHeight="1">
      <c r="A90" s="93" t="s">
        <v>66</v>
      </c>
      <c r="B90" s="93">
        <v>0</v>
      </c>
      <c r="C90" s="17">
        <v>13434</v>
      </c>
      <c r="D90" s="16">
        <v>10814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 customHeight="1">
      <c r="A91" s="93" t="s">
        <v>67</v>
      </c>
      <c r="B91" s="93">
        <v>0</v>
      </c>
      <c r="C91" s="17">
        <v>554</v>
      </c>
      <c r="D91" s="16">
        <v>298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" customHeight="1">
      <c r="A92" s="93" t="s">
        <v>68</v>
      </c>
      <c r="B92" s="93">
        <v>0</v>
      </c>
      <c r="C92" s="17">
        <v>1860</v>
      </c>
      <c r="D92" s="16">
        <v>1038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" customHeight="1">
      <c r="A93" s="93" t="s">
        <v>69</v>
      </c>
      <c r="B93" s="93"/>
      <c r="C93" s="94">
        <v>93</v>
      </c>
      <c r="D93" s="16">
        <v>4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256" s="98" customFormat="1" ht="15" customHeight="1">
      <c r="A94" s="95" t="s">
        <v>14</v>
      </c>
      <c r="B94" s="95"/>
      <c r="C94" s="96">
        <f>SUM(C90:C93)</f>
        <v>15941</v>
      </c>
      <c r="D94" s="96">
        <f>SUM(D90:D93)</f>
        <v>12154</v>
      </c>
      <c r="E94" s="96">
        <f aca="true" t="shared" si="34" ref="E94:N94">SUM(E90:E93)</f>
        <v>0</v>
      </c>
      <c r="F94" s="96">
        <f t="shared" si="34"/>
        <v>0</v>
      </c>
      <c r="G94" s="96">
        <f t="shared" si="34"/>
        <v>0</v>
      </c>
      <c r="H94" s="96">
        <f t="shared" si="34"/>
        <v>0</v>
      </c>
      <c r="I94" s="96">
        <f t="shared" si="34"/>
        <v>0</v>
      </c>
      <c r="J94" s="96">
        <f t="shared" si="34"/>
        <v>0</v>
      </c>
      <c r="K94" s="96">
        <f t="shared" si="34"/>
        <v>0</v>
      </c>
      <c r="L94" s="96">
        <f t="shared" si="34"/>
        <v>0</v>
      </c>
      <c r="M94" s="96">
        <f t="shared" si="34"/>
        <v>0</v>
      </c>
      <c r="N94" s="96">
        <f t="shared" si="34"/>
        <v>0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14" ht="15">
      <c r="A95" s="88"/>
      <c r="C95" s="99"/>
      <c r="E95" s="89"/>
      <c r="F95" s="89"/>
      <c r="G95" s="89"/>
      <c r="H95" s="89"/>
      <c r="I95" s="89"/>
      <c r="J95" s="89"/>
      <c r="K95" s="89"/>
      <c r="L95" s="89"/>
      <c r="M95" s="89"/>
      <c r="N95" s="91"/>
    </row>
    <row r="96" spans="1:14" ht="15" customHeight="1">
      <c r="A96" s="92" t="s">
        <v>70</v>
      </c>
      <c r="B96" s="92"/>
      <c r="C96" s="11">
        <f aca="true" t="shared" si="35" ref="C96:N96">C$5</f>
        <v>44562</v>
      </c>
      <c r="D96" s="11">
        <f t="shared" si="35"/>
        <v>44593</v>
      </c>
      <c r="E96" s="11">
        <f t="shared" si="35"/>
        <v>44621</v>
      </c>
      <c r="F96" s="11">
        <f t="shared" si="35"/>
        <v>44652</v>
      </c>
      <c r="G96" s="11">
        <f t="shared" si="35"/>
        <v>44682</v>
      </c>
      <c r="H96" s="11">
        <f t="shared" si="35"/>
        <v>44713</v>
      </c>
      <c r="I96" s="11">
        <f t="shared" si="35"/>
        <v>44743</v>
      </c>
      <c r="J96" s="11">
        <f t="shared" si="35"/>
        <v>44774</v>
      </c>
      <c r="K96" s="11">
        <f t="shared" si="35"/>
        <v>44805</v>
      </c>
      <c r="L96" s="11">
        <f t="shared" si="35"/>
        <v>44835</v>
      </c>
      <c r="M96" s="11">
        <f t="shared" si="35"/>
        <v>44866</v>
      </c>
      <c r="N96" s="11">
        <f t="shared" si="35"/>
        <v>44896</v>
      </c>
    </row>
    <row r="97" spans="1:14" ht="15" customHeight="1">
      <c r="A97" s="93" t="s">
        <v>66</v>
      </c>
      <c r="B97" s="93">
        <v>0</v>
      </c>
      <c r="C97" s="17"/>
      <c r="D97" s="16">
        <v>7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" customHeight="1">
      <c r="A98" s="93" t="s">
        <v>67</v>
      </c>
      <c r="B98" s="93">
        <v>0</v>
      </c>
      <c r="C98" s="17"/>
      <c r="D98" s="16">
        <v>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 customHeight="1">
      <c r="A99" s="93" t="s">
        <v>68</v>
      </c>
      <c r="B99" s="93">
        <v>0</v>
      </c>
      <c r="C99" s="17"/>
      <c r="D99" s="16">
        <v>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" customHeight="1">
      <c r="A100" s="93" t="s">
        <v>69</v>
      </c>
      <c r="B100" s="93"/>
      <c r="C100" s="94"/>
      <c r="D100" s="16">
        <v>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256" s="98" customFormat="1" ht="15" customHeight="1">
      <c r="A101" s="95" t="s">
        <v>14</v>
      </c>
      <c r="B101" s="95"/>
      <c r="C101" s="96">
        <f>SUM(C97:C100)</f>
        <v>0</v>
      </c>
      <c r="D101" s="96">
        <f>SUM(D97:D100)</f>
        <v>7</v>
      </c>
      <c r="E101" s="96">
        <f aca="true" t="shared" si="36" ref="E101:N101">SUM(E97:E100)</f>
        <v>0</v>
      </c>
      <c r="F101" s="96">
        <f t="shared" si="36"/>
        <v>0</v>
      </c>
      <c r="G101" s="96">
        <f t="shared" si="36"/>
        <v>0</v>
      </c>
      <c r="H101" s="96">
        <f t="shared" si="36"/>
        <v>0</v>
      </c>
      <c r="I101" s="96">
        <f t="shared" si="36"/>
        <v>0</v>
      </c>
      <c r="J101" s="96">
        <f t="shared" si="36"/>
        <v>0</v>
      </c>
      <c r="K101" s="96">
        <f t="shared" si="36"/>
        <v>0</v>
      </c>
      <c r="L101" s="96">
        <f t="shared" si="36"/>
        <v>0</v>
      </c>
      <c r="M101" s="96">
        <f t="shared" si="36"/>
        <v>0</v>
      </c>
      <c r="N101" s="96">
        <f t="shared" si="36"/>
        <v>0</v>
      </c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</sheetData>
  <sheetProtection/>
  <mergeCells count="19">
    <mergeCell ref="A101:B101"/>
    <mergeCell ref="A94:B94"/>
    <mergeCell ref="A96:B96"/>
    <mergeCell ref="A97:B97"/>
    <mergeCell ref="A98:B98"/>
    <mergeCell ref="A99:B99"/>
    <mergeCell ref="A100:B100"/>
    <mergeCell ref="B35:B37"/>
    <mergeCell ref="A89:B89"/>
    <mergeCell ref="A90:B90"/>
    <mergeCell ref="A91:B91"/>
    <mergeCell ref="A92:B92"/>
    <mergeCell ref="A93:B93"/>
    <mergeCell ref="A1:N1"/>
    <mergeCell ref="A2:N2"/>
    <mergeCell ref="A3:N3"/>
    <mergeCell ref="A4:N4"/>
    <mergeCell ref="B19:B22"/>
    <mergeCell ref="B25:B32"/>
  </mergeCells>
  <printOptions horizontalCentered="1"/>
  <pageMargins left="0" right="0" top="0.3937007874015748" bottom="0.3937007874015748" header="0" footer="0"/>
  <pageSetup fitToHeight="2" fitToWidth="1" horizontalDpi="300" verticalDpi="300" orientation="portrait" paperSize="9" scale="96" r:id="rId2"/>
  <headerFooter>
    <oddHeader>&amp;C&amp;A</oddHeader>
    <oddFooter>&amp;C
Diretoria Geral - HETRIN&amp;RPágina &amp;P de &amp;N</oddFooter>
  </headerFooter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</dc:creator>
  <cp:keywords/>
  <dc:description/>
  <cp:lastModifiedBy>EBER</cp:lastModifiedBy>
  <dcterms:created xsi:type="dcterms:W3CDTF">2022-03-10T14:37:43Z</dcterms:created>
  <dcterms:modified xsi:type="dcterms:W3CDTF">2022-03-10T14:38:07Z</dcterms:modified>
  <cp:category/>
  <cp:version/>
  <cp:contentType/>
  <cp:contentStatus/>
</cp:coreProperties>
</file>